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9090" tabRatio="731" activeTab="3"/>
  </bookViews>
  <sheets>
    <sheet name="Meni" sheetId="1" r:id="rId1"/>
    <sheet name="Obrazac1" sheetId="2" r:id="rId2"/>
    <sheet name="Obrazac2" sheetId="3" r:id="rId3"/>
    <sheet name="Obrazac4" sheetId="4" r:id="rId4"/>
  </sheets>
  <externalReferences>
    <externalReference r:id="rId7"/>
  </externalReferences>
  <definedNames>
    <definedName name="biop">'Meni'!$C$11</definedName>
    <definedName name="bip">'Meni'!$C$13</definedName>
    <definedName name="BrojPodr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>'Meni'!$C$14</definedName>
    <definedName name="Datum">'Meni'!$C$7</definedName>
    <definedName name="Fili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>'Meni'!$A$29</definedName>
    <definedName name="MatBroj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>'Meni'!$C$12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>'Meni'!$C$10</definedName>
    <definedName name="NazKorisnika">'Meni'!$C$10</definedName>
    <definedName name="PIB" localSheetId="1">'[1]Meni'!$C$13</definedName>
    <definedName name="PIB" localSheetId="2">'[1]Meni'!$C$13</definedName>
    <definedName name="PIB" localSheetId="3">'[1]Meni'!$C$13</definedName>
    <definedName name="PIB">'Meni'!$C$13</definedName>
    <definedName name="_xlnm.Print_Area" localSheetId="1">'Obrazac1'!$A$1:$G$295</definedName>
    <definedName name="_xlnm.Print_Area" localSheetId="2">'Obrazac2'!$A$1:$E$388</definedName>
    <definedName name="_xlnm.Print_Area" localSheetId="3">'Obrazac4'!$A$1:$E$468</definedName>
    <definedName name="_xlnm.Print_Titles" localSheetId="2">'Obrazac2'!$18:$20</definedName>
    <definedName name="_xlnm.Print_Titles" localSheetId="3">'Obrazac4'!$18:$20</definedName>
    <definedName name="Razlika">#REF!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>'Meni'!$C$11</definedName>
    <definedName name="SifraFilijale">'Meni'!$B$29</definedName>
    <definedName name="SifraZU">'Meni'!$E$29</definedName>
    <definedName name="ZbirK2">#REF!</definedName>
    <definedName name="ZDU">'Meni'!$D$29</definedName>
    <definedName name="ZU" localSheetId="1">'[1]Meni'!$D$29</definedName>
    <definedName name="ZU" localSheetId="2">'[1]Meni'!$D$29</definedName>
    <definedName name="ZU" localSheetId="3">'[1]Meni'!$D$29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<sst xmlns="http://schemas.openxmlformats.org/spreadsheetml/2006/main" count="1991" uniqueCount="1303">
  <si>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</si>
  <si>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</si>
  <si>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</si>
  <si>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</si>
  <si>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</si>
  <si>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</si>
  <si>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</si>
  <si>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</si>
  <si>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</si>
  <si>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</si>
  <si>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</si>
  <si>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</si>
  <si>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</si>
  <si>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</si>
  <si>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</si>
  <si>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</si>
  <si>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</si>
  <si>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</si>
  <si>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</si>
  <si>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</si>
  <si>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</si>
  <si>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</si>
  <si>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</si>
  <si>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</si>
  <si>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</si>
  <si>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</si>
  <si>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</si>
  <si>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</si>
  <si>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</si>
  <si>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</si>
  <si>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</si>
  <si>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</si>
  <si>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</si>
  <si>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</si>
  <si>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</si>
  <si>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</si>
  <si>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</si>
  <si>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</si>
  <si>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</si>
  <si>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</si>
  <si>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</si>
  <si>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</si>
  <si>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</si>
  <si>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</si>
  <si>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</si>
  <si>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</si>
  <si>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</si>
  <si>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</si>
  <si>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</si>
  <si>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</si>
  <si>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</si>
  <si>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</si>
  <si>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</si>
  <si>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</si>
  <si>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</si>
  <si>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</si>
  <si>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</si>
  <si>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</si>
  <si>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</si>
  <si>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</si>
  <si>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</si>
  <si>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</si>
  <si>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</si>
  <si>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</si>
  <si>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</si>
  <si>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</si>
  <si>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</si>
  <si>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</si>
  <si>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</si>
  <si>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</si>
  <si>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</si>
  <si>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</si>
  <si>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</si>
  <si>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</si>
  <si>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</si>
  <si>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</si>
  <si>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</si>
  <si>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</si>
  <si>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</si>
  <si>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</si>
  <si>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</si>
  <si>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</si>
  <si>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</si>
  <si>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</si>
  <si>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</si>
  <si>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</si>
  <si>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</si>
  <si>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</si>
  <si>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</si>
  <si>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</si>
  <si>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</si>
  <si>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</si>
  <si>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</si>
  <si>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</si>
  <si>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</si>
  <si>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</si>
  <si>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</si>
  <si>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</si>
  <si>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</si>
  <si>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</si>
  <si>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</si>
  <si>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</si>
  <si>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</si>
  <si>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</si>
  <si>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</si>
  <si>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</si>
  <si>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</si>
  <si>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</si>
  <si>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</si>
  <si>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Социјални доприноси на терет послодаваца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</si>
  <si>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</si>
  <si>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</si>
  <si>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</si>
  <si>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</si>
  <si>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</si>
  <si>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</si>
  <si>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</si>
  <si>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</si>
  <si>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</si>
  <si>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</si>
  <si>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</si>
  <si>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</si>
  <si>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</si>
  <si>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</si>
  <si>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</si>
  <si>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</si>
  <si>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</si>
  <si>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</si>
  <si>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</si>
  <si>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</si>
  <si>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</si>
  <si>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</si>
  <si>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</si>
  <si>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</si>
  <si>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</si>
  <si>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</si>
  <si>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</si>
  <si>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</si>
  <si>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</si>
  <si>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</si>
  <si>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</si>
  <si>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</si>
  <si>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</si>
  <si>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</si>
  <si>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</si>
  <si>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</si>
  <si>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</si>
  <si>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</si>
  <si>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</si>
  <si>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</si>
  <si>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</si>
  <si>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</si>
  <si>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</si>
  <si>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</si>
  <si>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</si>
  <si>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</si>
  <si>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</si>
  <si>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</si>
  <si>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</si>
  <si>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</si>
  <si>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</si>
  <si>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</si>
  <si>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</si>
  <si>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</si>
  <si>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</si>
  <si>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</si>
  <si>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</si>
  <si>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</si>
  <si>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</si>
  <si>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</si>
  <si>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</si>
  <si>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</si>
  <si>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</si>
  <si>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</si>
  <si>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</si>
  <si>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</si>
  <si>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</si>
  <si>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</si>
  <si>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</si>
  <si>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</si>
  <si>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</si>
  <si>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</si>
  <si>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</si>
  <si>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</si>
  <si>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</si>
  <si>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</si>
  <si>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</si>
  <si>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</si>
  <si>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</si>
  <si>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</si>
  <si>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</si>
  <si>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</si>
  <si>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</si>
  <si>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</si>
  <si>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</si>
  <si>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</si>
  <si>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</si>
  <si>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</si>
  <si>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</si>
  <si>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</si>
  <si>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</si>
  <si>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</si>
  <si>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</si>
  <si>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</si>
  <si>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</si>
  <si>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</si>
  <si>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</si>
  <si>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</si>
  <si>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</si>
  <si>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</si>
  <si>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</si>
  <si>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</si>
  <si>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</si>
  <si>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</si>
  <si>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</si>
  <si>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</si>
  <si>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</si>
  <si>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</si>
  <si>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</si>
  <si>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</si>
  <si>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</si>
  <si>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</si>
  <si>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</si>
  <si>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</si>
  <si>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</si>
  <si>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</si>
  <si>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</si>
  <si>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</si>
  <si>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</si>
  <si>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</si>
  <si>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</si>
  <si>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</si>
  <si>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</si>
  <si>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</si>
  <si>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</si>
  <si>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</si>
  <si>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</si>
  <si>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</si>
  <si>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</si>
  <si>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</si>
  <si>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</si>
  <si>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</si>
  <si>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</si>
  <si>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</si>
  <si>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</si>
  <si>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</si>
  <si>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</si>
  <si>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</si>
  <si>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</si>
  <si>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</si>
  <si>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</si>
  <si>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</si>
  <si>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</si>
  <si>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</si>
  <si>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</si>
  <si>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</si>
  <si>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</si>
  <si>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</si>
  <si>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</si>
  <si>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</si>
  <si>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</si>
  <si>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</si>
  <si>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</si>
  <si>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</si>
  <si>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</si>
  <si>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</si>
  <si>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</si>
  <si>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</si>
  <si>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</si>
  <si>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</si>
  <si>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</si>
  <si>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</si>
  <si>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</si>
  <si>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</si>
  <si>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</si>
  <si>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</si>
  <si>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</si>
  <si>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</si>
  <si>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</si>
  <si>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</si>
  <si>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</si>
  <si>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</si>
  <si>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</si>
  <si>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</si>
  <si>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</si>
  <si>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</si>
  <si>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</si>
  <si>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</si>
  <si>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</si>
  <si>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</si>
  <si>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</si>
  <si>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</si>
  <si>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</si>
  <si>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</si>
  <si>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</si>
  <si>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</si>
  <si>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</si>
  <si>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</si>
  <si>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</si>
  <si>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</si>
  <si>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</si>
  <si>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</si>
  <si>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</si>
  <si>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</si>
  <si>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</si>
  <si>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</si>
  <si>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</si>
  <si>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</si>
  <si>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</si>
  <si>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</si>
  <si>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</si>
  <si>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</si>
  <si>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</si>
  <si>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</si>
  <si>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</si>
  <si>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</si>
  <si>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</si>
  <si>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</si>
  <si>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</si>
  <si>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</si>
  <si>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</si>
  <si>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</si>
  <si>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</si>
  <si>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</si>
  <si>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</si>
  <si>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</si>
  <si>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</si>
  <si>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</si>
  <si>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</si>
  <si>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</si>
  <si>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</si>
  <si>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</si>
  <si>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</si>
  <si>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</si>
  <si>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</si>
  <si>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</si>
  <si>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</si>
  <si>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</si>
  <si>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</si>
  <si>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</si>
  <si>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</si>
  <si>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</si>
  <si>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</si>
  <si>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</si>
  <si>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</si>
  <si>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</si>
  <si>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</si>
  <si>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</si>
  <si>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</si>
  <si>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</si>
  <si>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</si>
  <si>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</si>
  <si>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</si>
  <si>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</si>
  <si>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</si>
  <si>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</si>
  <si>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</si>
  <si>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</si>
  <si>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</si>
  <si>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</si>
  <si>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</si>
  <si>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</si>
  <si>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</si>
  <si>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</si>
  <si>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</si>
  <si>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</si>
  <si>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</si>
  <si>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4</t>
  </si>
  <si>
    <t>5</t>
  </si>
  <si>
    <t>6</t>
  </si>
  <si>
    <t>7</t>
  </si>
  <si>
    <t>10</t>
  </si>
  <si>
    <t>11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</si>
  <si>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</si>
  <si>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</si>
  <si>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</si>
  <si>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</si>
  <si>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</si>
  <si>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</si>
  <si>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</si>
  <si>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</si>
  <si>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</si>
  <si>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</si>
  <si>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</si>
  <si>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</si>
  <si>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</si>
  <si>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</si>
  <si>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</si>
  <si>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</si>
  <si>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</si>
  <si>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</si>
  <si>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</si>
  <si>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</si>
  <si>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</si>
  <si>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</si>
  <si>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</si>
  <si>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</si>
  <si>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</si>
  <si>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</si>
  <si>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</si>
  <si>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</si>
  <si>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</si>
  <si>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</si>
  <si>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</si>
  <si>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</si>
  <si>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</si>
  <si>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</si>
  <si>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</si>
  <si>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</si>
  <si>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</si>
  <si>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</si>
  <si>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</si>
  <si>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</si>
  <si>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</si>
  <si>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</si>
  <si>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</si>
  <si>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</si>
  <si>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</si>
  <si>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</si>
  <si>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</si>
  <si>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</si>
  <si>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</si>
  <si>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</si>
  <si>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</si>
  <si>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</si>
  <si>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</si>
  <si>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</si>
  <si>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</si>
  <si>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</si>
  <si>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</si>
  <si>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</si>
  <si>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</si>
  <si>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</si>
  <si>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</si>
  <si>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</si>
  <si>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</si>
  <si>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</si>
  <si>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</si>
  <si>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</si>
  <si>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</si>
  <si>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</si>
  <si>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</si>
  <si>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</si>
  <si>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</si>
  <si>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</si>
  <si>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</si>
  <si>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</si>
  <si>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</si>
  <si>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</si>
  <si>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</si>
  <si>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</si>
  <si>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</si>
  <si>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</si>
  <si>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</si>
  <si>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</si>
  <si>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</si>
  <si>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</si>
  <si>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</si>
  <si>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</si>
  <si>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</si>
  <si>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</si>
  <si>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</si>
  <si>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</si>
  <si>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</si>
  <si>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</si>
  <si>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</si>
  <si>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</si>
  <si>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</si>
  <si>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</si>
  <si>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</si>
  <si>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</si>
  <si>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</si>
  <si>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</si>
  <si>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</si>
  <si>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</si>
  <si>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</si>
  <si>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</si>
  <si>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</si>
  <si>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</si>
  <si>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</si>
  <si>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</si>
  <si>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</si>
  <si>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</si>
  <si>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</si>
  <si>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</si>
  <si>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</si>
  <si>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</si>
  <si>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</si>
  <si>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</si>
  <si>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</si>
  <si>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</si>
  <si>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</si>
  <si>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</si>
  <si>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</si>
  <si>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</si>
  <si>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</si>
  <si>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</si>
  <si>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</si>
  <si>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</si>
  <si>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</si>
  <si>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</si>
  <si>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</si>
  <si>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</si>
  <si>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</si>
  <si>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</si>
  <si>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</si>
  <si>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</si>
  <si>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</si>
  <si>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</si>
  <si>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</si>
  <si>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</si>
  <si>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</si>
  <si>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</si>
  <si>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</si>
  <si>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</si>
  <si>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</si>
  <si>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</si>
  <si>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</si>
  <si>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</si>
  <si>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</si>
  <si>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</si>
  <si>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</si>
  <si>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</si>
  <si>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</si>
  <si>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</si>
  <si>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</si>
  <si>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</si>
  <si>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</si>
  <si>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</si>
  <si>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</si>
  <si>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</si>
  <si>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</si>
  <si>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</si>
  <si>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</si>
  <si>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</si>
  <si>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</si>
  <si>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</si>
  <si>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</si>
  <si>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</si>
  <si>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</si>
  <si>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</si>
  <si>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</si>
  <si>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</si>
  <si>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</si>
  <si>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</si>
  <si>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</si>
  <si>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</si>
  <si>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</si>
  <si>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</si>
  <si>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</si>
  <si>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</si>
  <si>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</si>
  <si>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</si>
  <si>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</si>
  <si>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</si>
  <si>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</si>
  <si>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</si>
  <si>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</si>
  <si>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</si>
  <si>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</si>
  <si>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</si>
  <si>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</si>
  <si>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</si>
  <si>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</si>
  <si>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</si>
  <si>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</si>
  <si>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</si>
  <si>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</si>
  <si>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</si>
  <si>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</si>
  <si>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</si>
  <si>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</si>
  <si>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</si>
  <si>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</si>
  <si>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</si>
  <si>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</si>
  <si>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</si>
  <si>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</si>
  <si>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</si>
  <si>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</si>
  <si>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</si>
  <si>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</si>
  <si>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</si>
  <si>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</si>
  <si>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</si>
  <si>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</si>
  <si>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</si>
  <si>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</si>
  <si>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</si>
  <si>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</si>
  <si>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</si>
  <si>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</si>
  <si>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</si>
  <si>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</si>
  <si>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</si>
  <si>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</si>
  <si>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</si>
  <si>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</si>
  <si>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</si>
  <si>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</si>
  <si>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</si>
  <si>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</si>
  <si>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</si>
  <si>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</si>
  <si>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</si>
  <si>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</si>
  <si>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</si>
  <si>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</si>
  <si>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</si>
  <si>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</si>
  <si>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</si>
  <si>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</si>
  <si>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</si>
  <si>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</si>
  <si>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</si>
  <si>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</si>
  <si>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</si>
  <si>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</si>
  <si>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</si>
  <si>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</si>
  <si>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</si>
  <si>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</si>
  <si>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</si>
  <si>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</si>
  <si>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</si>
  <si>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</si>
  <si>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</si>
  <si>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</si>
  <si>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</si>
  <si>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</si>
  <si>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</si>
  <si>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</si>
  <si>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</si>
  <si>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</si>
  <si>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</si>
  <si>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</si>
  <si>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</si>
  <si>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</si>
  <si>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</si>
  <si>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</si>
  <si>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</si>
  <si>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</si>
  <si>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</si>
  <si>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</si>
  <si>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</si>
  <si>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</si>
  <si>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</si>
  <si>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</si>
  <si>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</si>
  <si>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</si>
  <si>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</si>
  <si>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</si>
  <si>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</si>
  <si>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</si>
  <si>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</si>
  <si>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</si>
  <si>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</si>
  <si>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</si>
  <si>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</si>
  <si>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</si>
  <si>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</si>
  <si>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</si>
  <si>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</si>
  <si>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</si>
  <si>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</si>
  <si>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</si>
  <si>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</si>
  <si>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</si>
  <si>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</si>
  <si>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</si>
  <si>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</si>
  <si>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</si>
  <si>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</si>
  <si>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</si>
  <si>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</si>
  <si>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</si>
  <si>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</si>
  <si>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</si>
  <si>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</si>
  <si>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</si>
  <si>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</si>
  <si>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</si>
  <si>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</si>
  <si>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</si>
  <si>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</si>
  <si>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</si>
  <si>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</si>
  <si>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</si>
  <si>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</si>
  <si>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</si>
  <si>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</si>
  <si>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</si>
  <si>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</si>
  <si>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</si>
  <si>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</si>
  <si>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</si>
  <si>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</si>
  <si>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</si>
  <si>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</si>
  <si>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</si>
  <si>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</si>
  <si>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</si>
  <si>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</si>
  <si>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</si>
  <si>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</si>
  <si>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</si>
  <si>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</si>
  <si>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</si>
  <si>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</si>
  <si>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</si>
  <si>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</si>
  <si>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</si>
  <si>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</si>
  <si>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</si>
  <si>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</si>
  <si>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</si>
  <si>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</si>
  <si>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</si>
  <si>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</si>
  <si>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</si>
  <si>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</si>
  <si>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</si>
  <si>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</si>
  <si>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</si>
  <si>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</si>
  <si>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</si>
  <si>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</si>
  <si>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</si>
  <si>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</si>
  <si>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</si>
  <si>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</si>
  <si>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</si>
  <si>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</si>
  <si>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</si>
  <si>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</si>
  <si>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</si>
  <si>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</si>
  <si>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</si>
  <si>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</si>
  <si>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</si>
  <si>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</si>
  <si>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</si>
  <si>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</si>
  <si>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</si>
  <si>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</si>
  <si>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</si>
  <si>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</si>
  <si>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</si>
  <si>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</si>
  <si>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</si>
  <si>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</si>
  <si>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</si>
  <si>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</si>
  <si>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</si>
  <si>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</si>
  <si>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</si>
  <si>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</si>
  <si>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</si>
  <si>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</si>
  <si>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</si>
  <si>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</si>
  <si>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</si>
  <si>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</si>
  <si>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</si>
  <si>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</si>
  <si>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</si>
  <si>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</si>
  <si>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</si>
  <si>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</si>
  <si>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</si>
  <si>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</si>
  <si>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</si>
  <si>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</si>
  <si>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</si>
  <si>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</si>
  <si>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</si>
  <si>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</si>
  <si>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</si>
  <si>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</si>
  <si>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</si>
  <si>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</si>
  <si>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</si>
  <si>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</si>
  <si>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</si>
  <si>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</si>
  <si>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</si>
  <si>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</si>
  <si>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</si>
  <si>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</si>
  <si>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</si>
  <si>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</si>
  <si>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</si>
  <si>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</si>
  <si>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</si>
  <si>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</si>
  <si>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</si>
  <si>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</si>
  <si>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</si>
  <si>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</si>
  <si>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</si>
  <si>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</si>
  <si>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</si>
  <si>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</si>
  <si>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</si>
  <si>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</si>
  <si>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</si>
  <si>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</si>
  <si>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</si>
  <si>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</si>
  <si>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</si>
  <si>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</si>
  <si>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</si>
  <si>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</si>
  <si>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</si>
  <si>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</si>
  <si>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</si>
  <si>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</si>
  <si>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</si>
  <si>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</si>
  <si>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</si>
  <si>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</si>
  <si>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</si>
  <si>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</si>
  <si>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</si>
  <si>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</si>
  <si>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</si>
  <si>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</si>
  <si>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</si>
  <si>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</si>
  <si>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</si>
  <si>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</si>
  <si>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</si>
  <si>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</si>
  <si>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</si>
  <si>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</si>
  <si>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</si>
  <si>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</si>
  <si>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</si>
  <si>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</si>
  <si>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</si>
  <si>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</si>
  <si>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</si>
  <si>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</si>
  <si>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</si>
  <si>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</si>
  <si>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</si>
  <si>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</si>
  <si>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</si>
  <si>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</si>
  <si>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</si>
  <si>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</si>
  <si>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</si>
  <si>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</si>
  <si>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</si>
  <si>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</si>
  <si>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</si>
  <si>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</si>
  <si>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</si>
  <si>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</si>
  <si>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</si>
  <si>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</si>
  <si>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</si>
  <si>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</si>
  <si>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</si>
  <si>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</si>
  <si>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</si>
  <si>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</si>
  <si>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</si>
  <si>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</si>
  <si>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</si>
  <si>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</si>
  <si>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</si>
  <si>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</si>
  <si>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</si>
  <si>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</si>
  <si>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</si>
  <si>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</si>
  <si>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</si>
  <si>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</si>
  <si>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</si>
  <si>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</si>
  <si>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</si>
  <si>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</si>
  <si>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</si>
  <si>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</si>
  <si>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</si>
  <si>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</si>
  <si>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</si>
  <si>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</si>
  <si>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</si>
  <si>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</si>
  <si>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</si>
  <si>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</si>
  <si>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</si>
  <si>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</si>
  <si>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</si>
  <si>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</si>
  <si>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</si>
  <si>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</si>
  <si>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</si>
  <si>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</si>
  <si>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</si>
  <si>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</si>
  <si>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</si>
  <si>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</si>
  <si>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</si>
  <si>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</si>
  <si>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</si>
  <si>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</si>
  <si>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</si>
  <si>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</si>
  <si>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</si>
  <si>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</si>
  <si>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</si>
  <si>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</si>
  <si>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</si>
  <si>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</si>
  <si>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</si>
  <si>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</si>
  <si>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</si>
  <si>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</si>
  <si>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</si>
  <si>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</si>
  <si>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</si>
  <si>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</si>
  <si>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</si>
  <si>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</si>
  <si>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</si>
  <si>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</si>
  <si>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</si>
  <si>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</si>
  <si>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</si>
  <si>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</si>
  <si>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</si>
  <si>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</si>
  <si>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</si>
  <si>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</si>
  <si>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</si>
  <si>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</si>
  <si>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</si>
  <si>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</si>
  <si>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</si>
  <si>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</si>
  <si>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</si>
  <si>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</si>
  <si>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</si>
  <si>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</si>
  <si>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</si>
  <si>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</si>
  <si>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</si>
  <si>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</si>
  <si>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</si>
  <si>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</si>
  <si>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</si>
  <si>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</si>
  <si>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</si>
  <si>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</si>
  <si>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</si>
  <si>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</si>
  <si>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</si>
  <si>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</si>
  <si>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</si>
  <si>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</si>
  <si>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</si>
  <si>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</si>
  <si>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</si>
  <si>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</si>
  <si>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</si>
  <si>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</si>
  <si>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</si>
  <si>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</si>
  <si>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</si>
  <si>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</si>
  <si>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</si>
  <si>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</si>
  <si>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</si>
  <si>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</si>
  <si>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</si>
  <si>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</si>
  <si>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</si>
  <si>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</si>
  <si>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</si>
  <si>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</si>
  <si>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</si>
  <si>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</si>
  <si>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</si>
  <si>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</si>
  <si>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</si>
  <si>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</si>
  <si>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</si>
  <si>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</si>
  <si>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</si>
  <si>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</si>
  <si>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</si>
  <si>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</si>
  <si>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</si>
  <si>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</si>
  <si>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</si>
  <si>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</si>
  <si>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</si>
  <si>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</si>
  <si>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</si>
  <si>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</si>
  <si>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</si>
  <si>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</si>
  <si>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</si>
  <si>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</si>
  <si>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</si>
  <si>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</si>
  <si>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</si>
  <si>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</si>
  <si>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</si>
  <si>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</si>
  <si>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</si>
  <si>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</si>
  <si>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</si>
  <si>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</si>
  <si>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</si>
  <si>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</si>
  <si>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</si>
  <si>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</si>
  <si>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</si>
  <si>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</si>
  <si>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</si>
  <si>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</si>
  <si>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</si>
  <si>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</si>
  <si>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</si>
  <si>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</si>
  <si>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</si>
  <si>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</si>
  <si>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</si>
  <si>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</si>
  <si>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</si>
  <si>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</si>
  <si>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</si>
  <si>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</si>
  <si>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</si>
  <si>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</si>
  <si>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</si>
  <si>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</si>
  <si>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</si>
  <si>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</si>
  <si>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</si>
  <si>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</si>
  <si>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</si>
  <si>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</si>
  <si>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</si>
  <si>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</si>
  <si>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</si>
  <si>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</si>
  <si>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</si>
  <si>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</si>
  <si>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</si>
  <si>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</si>
  <si>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</si>
  <si>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</si>
  <si>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</si>
  <si>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</si>
  <si>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</si>
  <si>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</si>
  <si>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</si>
  <si>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</si>
  <si>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</si>
  <si>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</si>
  <si>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</si>
  <si>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</si>
  <si>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</si>
  <si>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</si>
  <si>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</si>
  <si>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</si>
  <si>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</si>
  <si>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</si>
  <si>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</si>
  <si>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</si>
  <si>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</si>
  <si>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</si>
  <si>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</si>
  <si>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</si>
  <si>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</si>
  <si>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</si>
  <si>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</si>
  <si>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</si>
  <si>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</si>
  <si>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</si>
  <si>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</si>
  <si>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</si>
  <si>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</si>
  <si>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</si>
  <si>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</si>
  <si>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</si>
  <si>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</si>
  <si>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</si>
  <si>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</si>
  <si>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</si>
  <si>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</si>
  <si>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</si>
  <si>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</si>
  <si>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</si>
  <si>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</si>
  <si>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</si>
  <si>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</si>
  <si>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</si>
  <si>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</si>
  <si>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</si>
  <si>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</si>
  <si>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</si>
  <si>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</si>
  <si>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</si>
  <si>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</si>
  <si>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</si>
  <si>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</si>
  <si>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</si>
  <si>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</si>
  <si>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</si>
  <si>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</si>
  <si>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</si>
  <si>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</si>
  <si>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</si>
  <si>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</si>
  <si>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</si>
  <si>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</si>
  <si>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</si>
  <si>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</si>
  <si>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</si>
  <si>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</si>
  <si>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</si>
  <si>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</si>
  <si>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</si>
  <si>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</si>
  <si>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</si>
  <si>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</si>
  <si>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</si>
  <si>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</si>
  <si>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Примања од задуживања од осталих поверилаца у земљи</t>
  </si>
  <si>
    <t xml:space="preserve">Примања од задуживања од иностраних пословних банака </t>
  </si>
  <si>
    <t>Примања од отплате кредита датих домаћим пословним банкама</t>
  </si>
  <si>
    <t xml:space="preserve">Отплата главнице на домаће финансијске деривате </t>
  </si>
  <si>
    <t>Отплата главнице страним пословним банкама</t>
  </si>
  <si>
    <t>Отплата главнице осталим страним кредиторима</t>
  </si>
  <si>
    <t>Набавка финансијске имовине која се финансира из средстава за реализацију националног инвестиционог плана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</si>
  <si>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</si>
  <si>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</si>
  <si>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</si>
  <si>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</si>
  <si>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</si>
  <si>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</si>
  <si>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</si>
  <si>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</si>
  <si>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</si>
  <si>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</si>
  <si>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</si>
  <si>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</si>
  <si>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</si>
  <si>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</si>
  <si>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</si>
  <si>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</si>
  <si>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</si>
  <si>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</si>
  <si>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</si>
  <si>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</si>
  <si>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</si>
  <si>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</si>
  <si>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</si>
  <si>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</si>
  <si>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</si>
  <si>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</si>
  <si>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</si>
  <si>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</si>
  <si>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</si>
  <si>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</si>
  <si>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</si>
  <si>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</si>
  <si>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</si>
  <si>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</si>
  <si>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</si>
  <si>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</si>
  <si>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</si>
  <si>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</si>
  <si>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</si>
  <si>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</si>
  <si>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</si>
  <si>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</si>
  <si>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</si>
  <si>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</si>
  <si>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</si>
  <si>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</si>
  <si>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</si>
  <si>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</si>
  <si>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</si>
  <si>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</si>
  <si>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</si>
  <si>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</si>
  <si>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</si>
  <si>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</si>
  <si>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</si>
  <si>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</si>
  <si>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</si>
  <si>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</si>
  <si>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</si>
  <si>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</si>
  <si>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</si>
  <si>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</si>
  <si>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</si>
  <si>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</si>
  <si>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</si>
  <si>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</si>
  <si>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</si>
  <si>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</si>
  <si>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</si>
  <si>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</si>
  <si>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</si>
  <si>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</si>
  <si>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</si>
  <si>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</si>
  <si>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</si>
  <si>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</si>
  <si>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</si>
  <si>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</si>
  <si>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</si>
  <si>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</si>
  <si>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</si>
  <si>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</si>
  <si>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</si>
  <si>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</si>
  <si>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</si>
  <si>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</si>
  <si>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</si>
  <si>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</si>
  <si>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</si>
  <si>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</si>
  <si>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</si>
  <si>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</si>
  <si>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</si>
  <si>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</si>
  <si>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</si>
  <si>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</si>
  <si>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</si>
  <si>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</si>
  <si>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</si>
  <si>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</si>
  <si>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</si>
  <si>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</si>
  <si>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</si>
  <si>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</si>
  <si>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</si>
  <si>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</si>
  <si>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</si>
  <si>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</si>
  <si>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</si>
  <si>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</si>
  <si>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</si>
  <si>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</si>
  <si>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</si>
  <si>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</si>
  <si>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</si>
  <si>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</si>
  <si>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</si>
  <si>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</si>
  <si>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</si>
  <si>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</si>
  <si>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</si>
  <si>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</si>
  <si>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</si>
  <si>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</si>
  <si>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</si>
  <si>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</si>
  <si>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</si>
  <si>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</si>
  <si>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</si>
  <si>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</si>
  <si>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</si>
  <si>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</si>
  <si>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</si>
  <si>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</si>
  <si>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</si>
  <si>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</si>
  <si>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</si>
  <si>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</si>
  <si>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</si>
  <si>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</si>
  <si>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</si>
  <si>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</si>
  <si>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</si>
  <si>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</si>
  <si>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</si>
  <si>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</si>
  <si>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</si>
  <si>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</si>
  <si>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</si>
  <si>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</si>
  <si>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</si>
  <si>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</si>
  <si>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</si>
  <si>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 xml:space="preserve">на дан 31.12.2018. </t>
  </si>
  <si>
    <t>у периоду 01.01.2018. - 31.12.2018.</t>
  </si>
  <si>
    <t>Дванаестомесечни извештај здравствених установа  2018</t>
  </si>
  <si>
    <t>28.02.2019.</t>
  </si>
  <si>
    <t>Дом здравља "Др Сава Станојевић"</t>
  </si>
  <si>
    <t>Трстеник</t>
  </si>
  <si>
    <t>17185390</t>
  </si>
  <si>
    <t>10136421</t>
  </si>
  <si>
    <t>840-423661-39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</si>
</sst>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#,###"/>
    <numFmt numFmtId="183" formatCode="#,##0.00000"/>
    <numFmt numFmtId="184" formatCode="[$-241A]dddd\,\ d\.\ mmmm\ yyyy"/>
    <numFmt numFmtId="185" formatCode="dd/mm/yyyy;@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0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56" fillId="26" borderId="0" xfId="39" applyAlignment="1">
      <alignment horizontal="center" vertical="center"/>
    </xf>
    <xf numFmtId="0" fontId="16" fillId="0" borderId="0" xfId="64" applyFont="1" applyFill="1" applyAlignment="1" applyProtection="1">
      <alignment horizontal="center" vertical="center"/>
      <protection/>
    </xf>
    <xf numFmtId="49" fontId="0" fillId="0" borderId="0" xfId="64" applyNumberFormat="1" applyFill="1" applyAlignment="1" applyProtection="1">
      <alignment horizontal="center" vertical="center"/>
      <protection/>
    </xf>
    <xf numFmtId="0" fontId="0" fillId="0" borderId="0" xfId="64" applyFill="1" applyAlignment="1" applyProtection="1">
      <alignment vertical="center"/>
      <protection/>
    </xf>
    <xf numFmtId="0" fontId="0" fillId="0" borderId="0" xfId="64" applyFill="1" applyProtection="1">
      <alignment/>
      <protection/>
    </xf>
    <xf numFmtId="0" fontId="0" fillId="0" borderId="0" xfId="64" applyFill="1">
      <alignment/>
      <protection/>
    </xf>
    <xf numFmtId="0" fontId="0" fillId="0" borderId="0" xfId="64" applyFill="1" applyAlignment="1" applyProtection="1">
      <alignment horizontal="center" vertical="center"/>
      <protection/>
    </xf>
    <xf numFmtId="0" fontId="9" fillId="0" borderId="0" xfId="64" applyFont="1" applyFill="1" applyAlignment="1" applyProtection="1">
      <alignment horizontal="right" vertical="center"/>
      <protection/>
    </xf>
    <xf numFmtId="0" fontId="17" fillId="0" borderId="0" xfId="64" applyFont="1" applyFill="1" applyAlignment="1" applyProtection="1">
      <alignment horizontal="left"/>
      <protection/>
    </xf>
    <xf numFmtId="49" fontId="18" fillId="0" borderId="0" xfId="64" applyNumberFormat="1" applyFont="1" applyFill="1" applyAlignment="1" applyProtection="1">
      <alignment horizontal="center" vertical="center"/>
      <protection/>
    </xf>
    <xf numFmtId="0" fontId="18" fillId="0" borderId="0" xfId="64" applyFont="1" applyFill="1" applyAlignment="1" applyProtection="1">
      <alignment vertical="center"/>
      <protection/>
    </xf>
    <xf numFmtId="0" fontId="20" fillId="0" borderId="0" xfId="64" applyFont="1" applyFill="1" applyAlignment="1" applyProtection="1">
      <alignment horizontal="left" vertical="center"/>
      <protection/>
    </xf>
    <xf numFmtId="0" fontId="21" fillId="0" borderId="0" xfId="64" applyFont="1" applyFill="1" applyAlignment="1" applyProtection="1">
      <alignment horizontal="left" vertical="center"/>
      <protection/>
    </xf>
    <xf numFmtId="0" fontId="17" fillId="0" borderId="0" xfId="64" applyFont="1" applyFill="1" applyAlignment="1" applyProtection="1">
      <alignment horizontal="left" vertical="center"/>
      <protection/>
    </xf>
    <xf numFmtId="0" fontId="19" fillId="0" borderId="0" xfId="64" applyFont="1" applyFill="1" applyAlignment="1" applyProtection="1">
      <alignment horizontal="left" vertical="center"/>
      <protection/>
    </xf>
    <xf numFmtId="0" fontId="22" fillId="0" borderId="0" xfId="64" applyFont="1" applyFill="1" applyAlignment="1" applyProtection="1">
      <alignment vertical="center"/>
      <protection/>
    </xf>
    <xf numFmtId="0" fontId="5" fillId="0" borderId="0" xfId="64" applyFont="1" applyFill="1" applyAlignment="1" applyProtection="1">
      <alignment horizontal="center" vertical="center"/>
      <protection/>
    </xf>
    <xf numFmtId="0" fontId="23" fillId="0" borderId="0" xfId="64" applyFont="1" applyFill="1" applyAlignment="1">
      <alignment/>
      <protection/>
    </xf>
    <xf numFmtId="0" fontId="20" fillId="0" borderId="0" xfId="64" applyFont="1" applyFill="1" applyAlignment="1">
      <alignment/>
      <protection/>
    </xf>
    <xf numFmtId="0" fontId="24" fillId="0" borderId="0" xfId="64" applyFont="1" applyFill="1" applyAlignment="1" applyProtection="1">
      <alignment horizontal="right" vertical="center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49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25" fillId="0" borderId="11" xfId="64" applyFont="1" applyFill="1" applyBorder="1" applyAlignment="1" applyProtection="1">
      <alignment horizontal="left" vertical="center" wrapText="1"/>
      <protection/>
    </xf>
    <xf numFmtId="182" fontId="6" fillId="0" borderId="11" xfId="64" applyNumberFormat="1" applyFont="1" applyFill="1" applyBorder="1" applyAlignment="1" applyProtection="1">
      <alignment horizontal="left" vertical="center" wrapText="1"/>
      <protection/>
    </xf>
    <xf numFmtId="182" fontId="26" fillId="0" borderId="11" xfId="64" applyNumberFormat="1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182" fontId="27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0" xfId="64" applyFont="1" applyFill="1">
      <alignment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182" fontId="28" fillId="0" borderId="11" xfId="64" applyNumberFormat="1" applyFont="1" applyFill="1" applyBorder="1" applyAlignment="1" applyProtection="1">
      <alignment horizontal="right" vertical="center" wrapText="1"/>
      <protection locked="0"/>
    </xf>
    <xf numFmtId="182" fontId="28" fillId="0" borderId="11" xfId="64" applyNumberFormat="1" applyFont="1" applyFill="1" applyBorder="1" applyAlignment="1" applyProtection="1">
      <alignment horizontal="right" vertical="center" wrapText="1"/>
      <protection/>
    </xf>
    <xf numFmtId="3" fontId="6" fillId="0" borderId="0" xfId="64" applyNumberFormat="1" applyFont="1" applyFill="1" applyBorder="1" applyAlignment="1">
      <alignment horizontal="right" vertical="top" wrapText="1"/>
      <protection/>
    </xf>
    <xf numFmtId="49" fontId="0" fillId="0" borderId="0" xfId="64" applyNumberFormat="1" applyFill="1">
      <alignment/>
      <protection/>
    </xf>
    <xf numFmtId="0" fontId="29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49" fontId="27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wrapText="1"/>
      <protection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center" vertical="center" wrapText="1"/>
      <protection/>
    </xf>
    <xf numFmtId="49" fontId="27" fillId="0" borderId="11" xfId="64" applyNumberFormat="1" applyFont="1" applyFill="1" applyBorder="1" applyAlignment="1" applyProtection="1">
      <alignment horizontal="center" vertical="center" wrapText="1"/>
      <protection/>
    </xf>
    <xf numFmtId="3" fontId="27" fillId="0" borderId="11" xfId="64" applyNumberFormat="1" applyFont="1" applyFill="1" applyBorder="1" applyAlignment="1" applyProtection="1">
      <alignment horizontal="right" vertical="center" wrapText="1"/>
      <protection/>
    </xf>
    <xf numFmtId="3" fontId="28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49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 wrapText="1"/>
      <protection/>
    </xf>
    <xf numFmtId="182" fontId="28" fillId="0" borderId="11" xfId="64" applyNumberFormat="1" applyFont="1" applyFill="1" applyBorder="1" applyAlignment="1" applyProtection="1">
      <alignment vertical="center"/>
      <protection locked="0"/>
    </xf>
    <xf numFmtId="182" fontId="27" fillId="0" borderId="11" xfId="64" applyNumberFormat="1" applyFont="1" applyFill="1" applyBorder="1" applyAlignment="1" applyProtection="1">
      <alignment vertical="center"/>
      <protection locked="0"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7" fillId="0" borderId="0" xfId="64" applyFont="1" applyFill="1">
      <alignment/>
      <protection/>
    </xf>
    <xf numFmtId="182" fontId="27" fillId="0" borderId="11" xfId="64" applyNumberFormat="1" applyFont="1" applyFill="1" applyBorder="1" applyAlignment="1" applyProtection="1">
      <alignment vertical="center"/>
      <protection/>
    </xf>
    <xf numFmtId="0" fontId="0" fillId="0" borderId="0" xfId="64" applyFill="1" applyAlignment="1">
      <alignment horizontal="center" vertical="center"/>
      <protection/>
    </xf>
    <xf numFmtId="49" fontId="0" fillId="0" borderId="0" xfId="64" applyNumberFormat="1" applyFill="1" applyAlignment="1">
      <alignment horizontal="center" vertical="center"/>
      <protection/>
    </xf>
    <xf numFmtId="0" fontId="18" fillId="0" borderId="0" xfId="64" applyFont="1" applyFill="1" applyAlignment="1">
      <alignment vertical="center"/>
      <protection/>
    </xf>
    <xf numFmtId="49" fontId="7" fillId="0" borderId="0" xfId="64" applyNumberFormat="1" applyFont="1" applyFill="1" applyAlignment="1" applyProtection="1">
      <alignment horizontal="left" vertical="center"/>
      <protection/>
    </xf>
    <xf numFmtId="0" fontId="31" fillId="0" borderId="0" xfId="64" applyFont="1" applyFill="1" applyAlignment="1" applyProtection="1">
      <alignment horizontal="right" vertical="center"/>
      <protection/>
    </xf>
    <xf numFmtId="0" fontId="31" fillId="0" borderId="0" xfId="64" applyFont="1" applyFill="1" applyAlignment="1" applyProtection="1">
      <alignment horizontal="left" vertical="center"/>
      <protection/>
    </xf>
    <xf numFmtId="0" fontId="31" fillId="0" borderId="0" xfId="64" applyFont="1" applyFill="1" applyAlignment="1" applyProtection="1">
      <alignment horizontal="center" vertical="center"/>
      <protection/>
    </xf>
    <xf numFmtId="49" fontId="32" fillId="0" borderId="0" xfId="64" applyNumberFormat="1" applyFont="1" applyFill="1" applyAlignment="1" applyProtection="1">
      <alignment horizontal="center" vertical="center"/>
      <protection/>
    </xf>
    <xf numFmtId="0" fontId="18" fillId="0" borderId="0" xfId="64" applyFont="1" applyFill="1" applyAlignment="1" applyProtection="1">
      <alignment horizontal="right" vertical="center"/>
      <protection/>
    </xf>
    <xf numFmtId="0" fontId="31" fillId="0" borderId="0" xfId="64" applyFont="1" applyFill="1" applyAlignment="1" applyProtection="1">
      <alignment vertical="center"/>
      <protection/>
    </xf>
    <xf numFmtId="49" fontId="16" fillId="0" borderId="0" xfId="64" applyNumberFormat="1" applyFont="1" applyFill="1" applyAlignment="1" applyProtection="1">
      <alignment horizontal="center" vertical="center"/>
      <protection/>
    </xf>
    <xf numFmtId="0" fontId="0" fillId="0" borderId="0" xfId="64" applyFill="1" applyAlignment="1">
      <alignment vertical="center"/>
      <protection/>
    </xf>
    <xf numFmtId="0" fontId="0" fillId="0" borderId="0" xfId="64" applyFill="1" applyAlignment="1" applyProtection="1">
      <alignment horizontal="left" vertical="center"/>
      <protection/>
    </xf>
    <xf numFmtId="0" fontId="18" fillId="0" borderId="0" xfId="64" applyFont="1" applyFill="1">
      <alignment/>
      <protection/>
    </xf>
    <xf numFmtId="0" fontId="5" fillId="0" borderId="0" xfId="64" applyFont="1" applyFill="1" applyAlignment="1" applyProtection="1">
      <alignment horizontal="left" vertical="center"/>
      <protection/>
    </xf>
    <xf numFmtId="0" fontId="5" fillId="0" borderId="0" xfId="64" applyFont="1" applyFill="1" applyAlignment="1" applyProtection="1">
      <alignment vertical="center"/>
      <protection/>
    </xf>
    <xf numFmtId="0" fontId="23" fillId="0" borderId="0" xfId="64" applyFont="1" applyFill="1" applyAlignment="1" applyProtection="1">
      <alignment horizontal="center" vertical="center"/>
      <protection/>
    </xf>
    <xf numFmtId="0" fontId="23" fillId="0" borderId="0" xfId="64" applyFont="1" applyFill="1" applyAlignment="1" applyProtection="1">
      <alignment vertical="center"/>
      <protection/>
    </xf>
    <xf numFmtId="182" fontId="6" fillId="0" borderId="11" xfId="64" applyNumberFormat="1" applyFont="1" applyFill="1" applyBorder="1" applyAlignment="1" applyProtection="1">
      <alignment horizontal="right" vertical="center" wrapText="1"/>
      <protection/>
    </xf>
    <xf numFmtId="182" fontId="26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182" fontId="26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1" xfId="60" applyFont="1" applyFill="1" applyBorder="1" applyAlignment="1" applyProtection="1">
      <alignment horizontal="left" vertical="center" wrapText="1"/>
      <protection/>
    </xf>
    <xf numFmtId="182" fontId="6" fillId="0" borderId="15" xfId="64" applyNumberFormat="1" applyFont="1" applyFill="1" applyBorder="1" applyAlignment="1" applyProtection="1">
      <alignment horizontal="right" vertical="center" wrapText="1"/>
      <protection/>
    </xf>
    <xf numFmtId="0" fontId="26" fillId="0" borderId="14" xfId="64" applyFont="1" applyFill="1" applyBorder="1" applyAlignment="1" applyProtection="1">
      <alignment horizontal="center" vertical="center" wrapText="1"/>
      <protection/>
    </xf>
    <xf numFmtId="0" fontId="26" fillId="0" borderId="11" xfId="60" applyFont="1" applyFill="1" applyBorder="1" applyAlignment="1" applyProtection="1">
      <alignment horizontal="left" vertical="center" wrapText="1"/>
      <protection/>
    </xf>
    <xf numFmtId="182" fontId="26" fillId="0" borderId="15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left" vertical="center" wrapText="1"/>
      <protection/>
    </xf>
    <xf numFmtId="0" fontId="26" fillId="0" borderId="11" xfId="60" applyFont="1" applyFill="1" applyBorder="1" applyAlignment="1" applyProtection="1">
      <alignment horizontal="left" vertical="center" wrapText="1"/>
      <protection/>
    </xf>
    <xf numFmtId="0" fontId="26" fillId="0" borderId="16" xfId="64" applyFont="1" applyFill="1" applyBorder="1" applyAlignment="1" applyProtection="1">
      <alignment horizontal="center" vertical="center" wrapText="1"/>
      <protection/>
    </xf>
    <xf numFmtId="0" fontId="26" fillId="0" borderId="12" xfId="60" applyFont="1" applyFill="1" applyBorder="1" applyAlignment="1" applyProtection="1">
      <alignment horizontal="left" vertical="center" wrapText="1"/>
      <protection/>
    </xf>
    <xf numFmtId="0" fontId="6" fillId="0" borderId="11" xfId="60" applyFont="1" applyFill="1" applyBorder="1" applyAlignment="1" applyProtection="1">
      <alignment horizontal="center" vertical="center" wrapText="1"/>
      <protection/>
    </xf>
    <xf numFmtId="0" fontId="6" fillId="0" borderId="11" xfId="60" applyFont="1" applyFill="1" applyBorder="1" applyAlignment="1" applyProtection="1">
      <alignment horizontal="left" vertical="center" wrapText="1"/>
      <protection/>
    </xf>
    <xf numFmtId="0" fontId="26" fillId="0" borderId="11" xfId="60" applyFont="1" applyFill="1" applyBorder="1" applyAlignment="1" applyProtection="1">
      <alignment horizontal="center" vertical="center" wrapText="1"/>
      <protection/>
    </xf>
    <xf numFmtId="0" fontId="26" fillId="0" borderId="12" xfId="64" applyFont="1" applyFill="1" applyBorder="1" applyAlignment="1" applyProtection="1">
      <alignment horizontal="center" vertical="center" wrapText="1"/>
      <protection/>
    </xf>
    <xf numFmtId="0" fontId="26" fillId="0" borderId="12" xfId="64" applyFont="1" applyFill="1" applyBorder="1" applyAlignment="1" applyProtection="1">
      <alignment horizontal="left" vertical="center" wrapText="1"/>
      <protection/>
    </xf>
    <xf numFmtId="0" fontId="26" fillId="0" borderId="14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26" fillId="0" borderId="13" xfId="64" applyFont="1" applyFill="1" applyBorder="1" applyAlignment="1" applyProtection="1">
      <alignment horizontal="left" vertical="center" wrapText="1"/>
      <protection/>
    </xf>
    <xf numFmtId="0" fontId="26" fillId="0" borderId="12" xfId="60" applyFont="1" applyFill="1" applyBorder="1" applyAlignment="1" applyProtection="1">
      <alignment horizontal="center" vertical="center" wrapText="1"/>
      <protection/>
    </xf>
    <xf numFmtId="0" fontId="9" fillId="0" borderId="18" xfId="64" applyFont="1" applyFill="1" applyBorder="1" applyAlignment="1" applyProtection="1">
      <alignment horizontal="left" vertical="center" wrapText="1"/>
      <protection/>
    </xf>
    <xf numFmtId="0" fontId="10" fillId="0" borderId="11" xfId="64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left" vertical="center" wrapText="1"/>
      <protection/>
    </xf>
    <xf numFmtId="0" fontId="32" fillId="0" borderId="0" xfId="64" applyFont="1" applyFill="1" applyAlignment="1" applyProtection="1">
      <alignment vertical="center"/>
      <protection/>
    </xf>
    <xf numFmtId="0" fontId="16" fillId="0" borderId="0" xfId="64" applyFont="1" applyFill="1" applyAlignment="1" applyProtection="1">
      <alignment vertical="center"/>
      <protection/>
    </xf>
    <xf numFmtId="0" fontId="19" fillId="0" borderId="0" xfId="64" applyFont="1" applyFill="1" applyAlignment="1" applyProtection="1">
      <alignment vertical="center"/>
      <protection/>
    </xf>
    <xf numFmtId="0" fontId="19" fillId="0" borderId="0" xfId="64" applyFont="1" applyFill="1" applyAlignment="1" applyProtection="1">
      <alignment horizontal="center"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5" fillId="0" borderId="0" xfId="64" applyFont="1" applyFill="1" applyAlignment="1" applyProtection="1">
      <alignment horizontal="right" vertical="center"/>
      <protection/>
    </xf>
    <xf numFmtId="0" fontId="22" fillId="0" borderId="0" xfId="64" applyFont="1" applyFill="1">
      <alignment/>
      <protection/>
    </xf>
    <xf numFmtId="182" fontId="26" fillId="0" borderId="15" xfId="64" applyNumberFormat="1" applyFont="1" applyFill="1" applyBorder="1" applyAlignment="1" applyProtection="1">
      <alignment horizontal="right" vertical="center" wrapText="1"/>
      <protection locked="0"/>
    </xf>
    <xf numFmtId="182" fontId="26" fillId="0" borderId="11" xfId="64" applyNumberFormat="1" applyFont="1" applyFill="1" applyBorder="1" applyAlignment="1" applyProtection="1">
      <alignment horizontal="right" vertical="center" wrapText="1"/>
      <protection locked="0"/>
    </xf>
    <xf numFmtId="49" fontId="31" fillId="0" borderId="0" xfId="64" applyNumberFormat="1" applyFont="1" applyFill="1" applyAlignment="1" applyProtection="1">
      <alignment horizontal="center" vertical="center"/>
      <protection/>
    </xf>
    <xf numFmtId="0" fontId="31" fillId="0" borderId="0" xfId="64" applyFont="1" applyFill="1" applyAlignment="1" applyProtection="1">
      <alignment vertical="center"/>
      <protection/>
    </xf>
    <xf numFmtId="0" fontId="18" fillId="0" borderId="0" xfId="64" applyFont="1" applyFill="1" applyAlignment="1" applyProtection="1">
      <alignment horizontal="center" vertical="center"/>
      <protection/>
    </xf>
    <xf numFmtId="0" fontId="34" fillId="0" borderId="0" xfId="64" applyFont="1" applyFill="1" applyAlignment="1" applyProtection="1">
      <alignment horizontal="center" vertical="center"/>
      <protection/>
    </xf>
    <xf numFmtId="0" fontId="26" fillId="0" borderId="13" xfId="64" applyFont="1" applyFill="1" applyBorder="1" applyAlignment="1" applyProtection="1">
      <alignment horizontal="center" vertical="center" wrapText="1"/>
      <protection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9" fillId="0" borderId="13" xfId="64" applyFont="1" applyFill="1" applyBorder="1" applyAlignment="1" applyProtection="1">
      <alignment horizontal="left" vertical="center" wrapText="1"/>
      <protection/>
    </xf>
    <xf numFmtId="0" fontId="36" fillId="0" borderId="0" xfId="64" applyFont="1" applyFill="1">
      <alignment/>
      <protection/>
    </xf>
    <xf numFmtId="0" fontId="16" fillId="0" borderId="0" xfId="64" applyFont="1" applyFill="1">
      <alignment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182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26" fillId="0" borderId="12" xfId="64" applyFont="1" applyFill="1" applyBorder="1" applyAlignment="1" applyProtection="1">
      <alignment horizontal="center" vertical="center" wrapText="1"/>
      <protection/>
    </xf>
    <xf numFmtId="0" fontId="9" fillId="0" borderId="11" xfId="64" applyFont="1" applyFill="1" applyBorder="1" applyAlignment="1" applyProtection="1">
      <alignment horizontal="center" vertical="center" wrapText="1"/>
      <protection/>
    </xf>
    <xf numFmtId="182" fontId="6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0" fontId="26" fillId="0" borderId="12" xfId="64" applyFont="1" applyFill="1" applyBorder="1" applyAlignment="1" applyProtection="1">
      <alignment horizontal="left" vertical="center" wrapText="1"/>
      <protection/>
    </xf>
    <xf numFmtId="0" fontId="35" fillId="0" borderId="0" xfId="64" applyFont="1" applyFill="1" applyAlignment="1" applyProtection="1">
      <alignment horizontal="center" vertical="center"/>
      <protection/>
    </xf>
    <xf numFmtId="0" fontId="35" fillId="0" borderId="0" xfId="64" applyFont="1" applyFill="1" applyAlignment="1" applyProtection="1">
      <alignment vertical="center"/>
      <protection/>
    </xf>
    <xf numFmtId="0" fontId="35" fillId="0" borderId="0" xfId="64" applyFont="1" applyFill="1" applyAlignment="1">
      <alignment horizontal="center" vertical="center"/>
      <protection/>
    </xf>
    <xf numFmtId="0" fontId="20" fillId="0" borderId="0" xfId="63" applyFont="1" applyAlignment="1" applyProtection="1">
      <alignment horizontal="left"/>
      <protection/>
    </xf>
    <xf numFmtId="0" fontId="20" fillId="0" borderId="0" xfId="63" applyFont="1" applyProtection="1">
      <alignment/>
      <protection/>
    </xf>
    <xf numFmtId="182" fontId="37" fillId="0" borderId="0" xfId="63" applyNumberFormat="1" applyFont="1" applyAlignment="1" applyProtection="1">
      <alignment horizontal="left" vertical="center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64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49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49" fontId="27" fillId="0" borderId="11" xfId="64" applyNumberFormat="1" applyFont="1" applyFill="1" applyBorder="1" applyAlignment="1">
      <alignment horizontal="center" vertical="center" wrapText="1"/>
      <protection/>
    </xf>
    <xf numFmtId="0" fontId="30" fillId="0" borderId="14" xfId="64" applyFont="1" applyFill="1" applyBorder="1" applyAlignment="1">
      <alignment horizontal="left" vertical="center" wrapText="1"/>
      <protection/>
    </xf>
    <xf numFmtId="0" fontId="30" fillId="0" borderId="19" xfId="64" applyFont="1" applyFill="1" applyBorder="1" applyAlignment="1">
      <alignment horizontal="left" vertical="center" wrapText="1"/>
      <protection/>
    </xf>
    <xf numFmtId="0" fontId="30" fillId="0" borderId="15" xfId="64" applyFont="1" applyFill="1" applyBorder="1" applyAlignment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left" vertical="center" wrapText="1"/>
      <protection/>
    </xf>
    <xf numFmtId="0" fontId="26" fillId="0" borderId="11" xfId="64" applyFont="1" applyFill="1" applyBorder="1" applyAlignment="1" applyProtection="1">
      <alignment horizontal="left" vertical="center" wrapText="1"/>
      <protection/>
    </xf>
    <xf numFmtId="0" fontId="27" fillId="0" borderId="11" xfId="64" applyFont="1" applyFill="1" applyBorder="1" applyAlignment="1" applyProtection="1">
      <alignment horizontal="center" vertical="center" wrapText="1"/>
      <protection/>
    </xf>
    <xf numFmtId="0" fontId="27" fillId="0" borderId="14" xfId="64" applyFont="1" applyFill="1" applyBorder="1" applyAlignment="1" applyProtection="1">
      <alignment horizontal="left" vertical="center" wrapText="1"/>
      <protection/>
    </xf>
    <xf numFmtId="0" fontId="27" fillId="0" borderId="19" xfId="64" applyFont="1" applyFill="1" applyBorder="1" applyAlignment="1" applyProtection="1">
      <alignment horizontal="left" vertical="center" wrapText="1"/>
      <protection/>
    </xf>
    <xf numFmtId="0" fontId="27" fillId="0" borderId="15" xfId="64" applyFont="1" applyFill="1" applyBorder="1" applyAlignment="1" applyProtection="1">
      <alignment horizontal="left" vertical="center" wrapText="1"/>
      <protection/>
    </xf>
    <xf numFmtId="0" fontId="28" fillId="0" borderId="14" xfId="64" applyFont="1" applyFill="1" applyBorder="1" applyAlignment="1" applyProtection="1">
      <alignment horizontal="left" vertical="center" wrapText="1"/>
      <protection/>
    </xf>
    <xf numFmtId="0" fontId="28" fillId="0" borderId="19" xfId="64" applyFont="1" applyFill="1" applyBorder="1" applyAlignment="1" applyProtection="1">
      <alignment horizontal="left" vertical="center" wrapText="1"/>
      <protection/>
    </xf>
    <xf numFmtId="0" fontId="28" fillId="0" borderId="15" xfId="64" applyFont="1" applyFill="1" applyBorder="1" applyAlignment="1" applyProtection="1">
      <alignment horizontal="left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0" fontId="6" fillId="0" borderId="11" xfId="64" applyFont="1" applyFill="1" applyBorder="1" applyAlignment="1" applyProtection="1">
      <alignment horizontal="left" vertical="center" wrapText="1"/>
      <protection/>
    </xf>
    <xf numFmtId="0" fontId="31" fillId="0" borderId="0" xfId="64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3" fillId="0" borderId="0" xfId="64" applyFont="1" applyFill="1" applyAlignment="1" applyProtection="1">
      <alignment horizontal="center" vertical="center"/>
      <protection/>
    </xf>
    <xf numFmtId="0" fontId="27" fillId="0" borderId="0" xfId="60" applyFont="1" applyFill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5" xfId="64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DEO 1 Zbirni Sestomesecni-07-Sekundarna" xfId="61"/>
    <cellStyle name="Normal_Meni" xfId="62"/>
    <cellStyle name="Normal_ZR_Obrasci_2005" xfId="63"/>
    <cellStyle name="Normal_ZR_Obrasci_2005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6.emf" /><Relationship Id="rId3" Type="http://schemas.openxmlformats.org/officeDocument/2006/relationships/image" Target="../media/image28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Relationship Id="rId6" Type="http://schemas.openxmlformats.org/officeDocument/2006/relationships/image" Target="../media/image34.emf" /><Relationship Id="rId7" Type="http://schemas.openxmlformats.org/officeDocument/2006/relationships/image" Target="../media/image23.emf" /><Relationship Id="rId8" Type="http://schemas.openxmlformats.org/officeDocument/2006/relationships/image" Target="../media/image25.emf" /><Relationship Id="rId9" Type="http://schemas.openxmlformats.org/officeDocument/2006/relationships/image" Target="../media/image1.emf" /><Relationship Id="rId10" Type="http://schemas.openxmlformats.org/officeDocument/2006/relationships/image" Target="../media/image8.emf" /><Relationship Id="rId11" Type="http://schemas.openxmlformats.org/officeDocument/2006/relationships/image" Target="../media/image10.emf" /><Relationship Id="rId12" Type="http://schemas.openxmlformats.org/officeDocument/2006/relationships/image" Target="../media/image15.emf" /><Relationship Id="rId13" Type="http://schemas.openxmlformats.org/officeDocument/2006/relationships/image" Target="../media/image5.emf" /><Relationship Id="rId14" Type="http://schemas.openxmlformats.org/officeDocument/2006/relationships/image" Target="../media/image27.emf" /><Relationship Id="rId15" Type="http://schemas.openxmlformats.org/officeDocument/2006/relationships/image" Target="../media/image14.emf" /><Relationship Id="rId16" Type="http://schemas.openxmlformats.org/officeDocument/2006/relationships/image" Target="../media/image18.emf" /><Relationship Id="rId17" Type="http://schemas.openxmlformats.org/officeDocument/2006/relationships/image" Target="../media/image20.emf" /><Relationship Id="rId18" Type="http://schemas.openxmlformats.org/officeDocument/2006/relationships/image" Target="../media/image19.emf" /><Relationship Id="rId19" Type="http://schemas.openxmlformats.org/officeDocument/2006/relationships/image" Target="../media/image2.emf" /><Relationship Id="rId20" Type="http://schemas.openxmlformats.org/officeDocument/2006/relationships/image" Target="../media/image30.emf" /><Relationship Id="rId21" Type="http://schemas.openxmlformats.org/officeDocument/2006/relationships/image" Target="../media/image33.emf" /><Relationship Id="rId22" Type="http://schemas.openxmlformats.org/officeDocument/2006/relationships/image" Target="../media/image7.emf" /><Relationship Id="rId23" Type="http://schemas.openxmlformats.org/officeDocument/2006/relationships/image" Target="../media/image29.emf" /><Relationship Id="rId24" Type="http://schemas.openxmlformats.org/officeDocument/2006/relationships/image" Target="../media/image9.emf" /><Relationship Id="rId25" Type="http://schemas.openxmlformats.org/officeDocument/2006/relationships/image" Target="../media/image24.emf" /><Relationship Id="rId26" Type="http://schemas.openxmlformats.org/officeDocument/2006/relationships/image" Target="../media/image22.emf" /><Relationship Id="rId27" Type="http://schemas.openxmlformats.org/officeDocument/2006/relationships/image" Target="../media/image6.emf" /><Relationship Id="rId28" Type="http://schemas.openxmlformats.org/officeDocument/2006/relationships/image" Target="../media/image21.emf" /><Relationship Id="rId29" Type="http://schemas.openxmlformats.org/officeDocument/2006/relationships/image" Target="../media/image3.emf" /><Relationship Id="rId30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1" customWidth="1"/>
    <col min="2" max="2" width="25.7109375" style="1" customWidth="1"/>
    <col min="3" max="3" width="27.00390625" style="1" customWidth="1"/>
    <col min="4" max="4" width="20.140625" style="1" customWidth="1"/>
    <col min="5" max="5" width="36.8515625" style="1" customWidth="1"/>
    <col min="6" max="6" width="38.28125" style="1" customWidth="1"/>
    <col min="7" max="7" width="38.140625" style="1" customWidth="1"/>
    <col min="8" max="16384" width="9.140625" style="1" customWidth="1"/>
  </cols>
  <sheetData>
    <row r="1" spans="1:6" ht="45.75" customHeight="1">
      <c r="A1" s="166" t="s">
        <v>1296</v>
      </c>
      <c r="B1" s="166"/>
      <c r="C1" s="166"/>
      <c r="D1" s="166"/>
      <c r="E1" s="166"/>
      <c r="F1" s="166"/>
    </row>
    <row r="2" spans="1:6" ht="52.5" customHeight="1">
      <c r="A2" s="163" t="s">
        <v>696</v>
      </c>
      <c r="B2" s="164"/>
      <c r="C2" s="164"/>
      <c r="D2" s="164"/>
      <c r="E2" s="164"/>
      <c r="F2" s="165"/>
    </row>
    <row r="3" ht="22.5" customHeight="1"/>
    <row r="4" ht="10.5" customHeight="1"/>
    <row r="5" ht="12.75"/>
    <row r="6" ht="27.75" customHeight="1">
      <c r="E6" s="12"/>
    </row>
    <row r="7" spans="3:5" ht="16.5" customHeight="1">
      <c r="C7" s="13" t="s">
        <v>1297</v>
      </c>
      <c r="E7" s="11"/>
    </row>
    <row r="8" ht="12.75">
      <c r="E8" s="2"/>
    </row>
    <row r="9" ht="3.75" customHeight="1">
      <c r="E9" s="3"/>
    </row>
    <row r="10" spans="3:5" ht="16.5" customHeight="1">
      <c r="C10" s="168" t="s">
        <v>1298</v>
      </c>
      <c r="D10" s="169"/>
      <c r="E10" s="4"/>
    </row>
    <row r="11" spans="3:4" ht="16.5" customHeight="1">
      <c r="C11" s="168" t="s">
        <v>1299</v>
      </c>
      <c r="D11" s="169"/>
    </row>
    <row r="12" spans="2:5" ht="16.5" customHeight="1">
      <c r="B12" s="5"/>
      <c r="C12" s="168" t="s">
        <v>1300</v>
      </c>
      <c r="D12" s="169"/>
      <c r="E12" s="5"/>
    </row>
    <row r="13" spans="2:5" ht="16.5" customHeight="1">
      <c r="B13" s="5"/>
      <c r="C13" s="168" t="s">
        <v>1301</v>
      </c>
      <c r="D13" s="169"/>
      <c r="E13" s="5"/>
    </row>
    <row r="14" spans="2:5" ht="16.5" customHeight="1">
      <c r="B14" s="5"/>
      <c r="C14" s="170" t="s">
        <v>1302</v>
      </c>
      <c r="D14" s="170"/>
      <c r="E14" s="5"/>
    </row>
    <row r="15" spans="2:5" ht="13.5" customHeight="1">
      <c r="B15" s="5"/>
      <c r="E15" s="5"/>
    </row>
    <row r="16" spans="2:5" ht="3" customHeight="1">
      <c r="B16" s="5"/>
      <c r="E16" s="5"/>
    </row>
    <row r="17" spans="2:5" ht="22.5" customHeight="1">
      <c r="B17" s="5"/>
      <c r="C17" s="5"/>
      <c r="D17" s="5"/>
      <c r="E17" s="5"/>
    </row>
    <row r="18" spans="2:6" ht="12.75">
      <c r="B18" s="5"/>
      <c r="C18" s="5"/>
      <c r="D18" s="5"/>
      <c r="E18" s="167"/>
      <c r="F18" s="167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7" ht="31.5" customHeight="1">
      <c r="B21" s="5"/>
      <c r="C21" s="5"/>
      <c r="D21" s="5"/>
      <c r="E21" s="5"/>
      <c r="G21" s="23" t="e">
        <f>IF(#REF!="","Filijala nije obavila dodatnu kontrolu!","Filijala je obavila dodatnu kontrolu!")</f>
        <v>#REF!</v>
      </c>
    </row>
    <row r="22" spans="2:5" ht="12.75">
      <c r="B22" s="5"/>
      <c r="C22" s="5"/>
      <c r="D22" s="5"/>
      <c r="E22" s="5"/>
    </row>
    <row r="23" ht="12.75"/>
    <row r="24" ht="12.75"/>
    <row r="25" ht="12.75"/>
    <row r="26" ht="12.75"/>
    <row r="27" ht="12.75" customHeight="1"/>
    <row r="28" s="6" customFormat="1" ht="14.25" customHeight="1" hidden="1"/>
    <row r="29" spans="1:5" s="7" customFormat="1" ht="12.75" customHeight="1" hidden="1">
      <c r="A29" s="7" t="s">
        <v>608</v>
      </c>
      <c r="B29" s="7" t="str">
        <f>LEFT(A29,2)</f>
        <v>19</v>
      </c>
      <c r="D29" s="7" t="s">
        <v>476</v>
      </c>
      <c r="E29" s="7" t="str">
        <f>LEFT(D29,8)</f>
        <v>00219001</v>
      </c>
    </row>
    <row r="30" spans="1:4" s="6" customFormat="1" ht="12.75" customHeight="1" hidden="1">
      <c r="A30" s="8" t="s">
        <v>44</v>
      </c>
      <c r="B30" s="9" t="s">
        <v>458</v>
      </c>
      <c r="C30" s="15" t="s">
        <v>471</v>
      </c>
      <c r="D30" s="8" t="s">
        <v>476</v>
      </c>
    </row>
    <row r="31" spans="1:4" s="6" customFormat="1" ht="12.75" customHeight="1" hidden="1">
      <c r="A31" s="8" t="s">
        <v>599</v>
      </c>
      <c r="B31" s="9" t="s">
        <v>458</v>
      </c>
      <c r="C31" s="15" t="s">
        <v>112</v>
      </c>
      <c r="D31" s="8" t="s">
        <v>477</v>
      </c>
    </row>
    <row r="32" spans="1:4" s="6" customFormat="1" ht="12.75" customHeight="1" hidden="1">
      <c r="A32" s="8" t="s">
        <v>45</v>
      </c>
      <c r="B32" s="10" t="s">
        <v>458</v>
      </c>
      <c r="C32" s="16" t="s">
        <v>560</v>
      </c>
      <c r="D32" s="8" t="s">
        <v>261</v>
      </c>
    </row>
    <row r="33" spans="1:4" s="6" customFormat="1" ht="12.75" customHeight="1" hidden="1">
      <c r="A33" s="8" t="s">
        <v>600</v>
      </c>
      <c r="B33" s="10" t="s">
        <v>458</v>
      </c>
      <c r="C33" s="16" t="s">
        <v>521</v>
      </c>
      <c r="D33" s="8" t="s">
        <v>478</v>
      </c>
    </row>
    <row r="34" spans="1:4" s="6" customFormat="1" ht="12.75" customHeight="1" hidden="1">
      <c r="A34" s="8" t="s">
        <v>46</v>
      </c>
      <c r="B34" s="10" t="s">
        <v>458</v>
      </c>
      <c r="C34" s="16" t="s">
        <v>561</v>
      </c>
      <c r="D34" s="8" t="s">
        <v>479</v>
      </c>
    </row>
    <row r="35" spans="1:4" s="6" customFormat="1" ht="12.75" customHeight="1" hidden="1">
      <c r="A35" s="8" t="s">
        <v>47</v>
      </c>
      <c r="B35" s="10" t="s">
        <v>458</v>
      </c>
      <c r="C35" s="16" t="s">
        <v>113</v>
      </c>
      <c r="D35" s="8" t="s">
        <v>480</v>
      </c>
    </row>
    <row r="36" spans="1:4" s="6" customFormat="1" ht="12.75" customHeight="1" hidden="1">
      <c r="A36" s="8" t="s">
        <v>48</v>
      </c>
      <c r="B36" s="10" t="s">
        <v>459</v>
      </c>
      <c r="C36" s="16" t="s">
        <v>522</v>
      </c>
      <c r="D36" s="8" t="s">
        <v>481</v>
      </c>
    </row>
    <row r="37" spans="1:4" s="6" customFormat="1" ht="12.75" customHeight="1" hidden="1">
      <c r="A37" s="8" t="s">
        <v>601</v>
      </c>
      <c r="B37" s="10" t="s">
        <v>459</v>
      </c>
      <c r="C37" s="16" t="s">
        <v>523</v>
      </c>
      <c r="D37" s="8" t="s">
        <v>482</v>
      </c>
    </row>
    <row r="38" spans="1:4" s="6" customFormat="1" ht="12.75" customHeight="1" hidden="1">
      <c r="A38" s="8" t="s">
        <v>602</v>
      </c>
      <c r="B38" s="10" t="s">
        <v>459</v>
      </c>
      <c r="C38" s="16" t="s">
        <v>524</v>
      </c>
      <c r="D38" s="8" t="s">
        <v>670</v>
      </c>
    </row>
    <row r="39" spans="1:4" s="6" customFormat="1" ht="12.75" customHeight="1" hidden="1">
      <c r="A39" s="8" t="s">
        <v>49</v>
      </c>
      <c r="B39" s="10" t="s">
        <v>459</v>
      </c>
      <c r="C39" s="16" t="s">
        <v>114</v>
      </c>
      <c r="D39" s="8" t="s">
        <v>688</v>
      </c>
    </row>
    <row r="40" spans="1:4" s="6" customFormat="1" ht="12.75" customHeight="1" hidden="1">
      <c r="A40" s="18" t="s">
        <v>603</v>
      </c>
      <c r="B40" s="10" t="s">
        <v>459</v>
      </c>
      <c r="C40" s="16" t="s">
        <v>525</v>
      </c>
      <c r="D40" s="8" t="s">
        <v>667</v>
      </c>
    </row>
    <row r="41" spans="1:4" s="6" customFormat="1" ht="12.75" customHeight="1" hidden="1">
      <c r="A41" s="8" t="s">
        <v>50</v>
      </c>
      <c r="B41" s="10" t="s">
        <v>459</v>
      </c>
      <c r="C41" s="16" t="s">
        <v>526</v>
      </c>
      <c r="D41" s="8" t="s">
        <v>668</v>
      </c>
    </row>
    <row r="42" spans="1:4" s="6" customFormat="1" ht="12.75" customHeight="1" hidden="1">
      <c r="A42" s="8" t="s">
        <v>51</v>
      </c>
      <c r="B42" s="10" t="s">
        <v>459</v>
      </c>
      <c r="C42" s="16" t="s">
        <v>221</v>
      </c>
      <c r="D42" s="8" t="s">
        <v>643</v>
      </c>
    </row>
    <row r="43" spans="1:4" s="6" customFormat="1" ht="12.75" customHeight="1" hidden="1">
      <c r="A43" s="8" t="s">
        <v>52</v>
      </c>
      <c r="B43" s="10" t="s">
        <v>459</v>
      </c>
      <c r="C43" s="16" t="s">
        <v>527</v>
      </c>
      <c r="D43" s="8" t="s">
        <v>535</v>
      </c>
    </row>
    <row r="44" spans="1:4" s="6" customFormat="1" ht="12.75" customHeight="1" hidden="1">
      <c r="A44" s="8" t="s">
        <v>604</v>
      </c>
      <c r="B44" s="10" t="s">
        <v>459</v>
      </c>
      <c r="C44" s="16" t="s">
        <v>222</v>
      </c>
      <c r="D44" s="8" t="s">
        <v>548</v>
      </c>
    </row>
    <row r="45" spans="1:4" s="6" customFormat="1" ht="12.75" customHeight="1" hidden="1">
      <c r="A45" s="8" t="s">
        <v>605</v>
      </c>
      <c r="B45" s="10" t="s">
        <v>459</v>
      </c>
      <c r="C45" s="16" t="s">
        <v>223</v>
      </c>
      <c r="D45" s="8" t="s">
        <v>348</v>
      </c>
    </row>
    <row r="46" spans="1:4" s="6" customFormat="1" ht="12.75" customHeight="1" hidden="1">
      <c r="A46" s="8" t="s">
        <v>606</v>
      </c>
      <c r="B46" s="10" t="s">
        <v>457</v>
      </c>
      <c r="C46" s="16" t="s">
        <v>528</v>
      </c>
      <c r="D46" s="8" t="s">
        <v>349</v>
      </c>
    </row>
    <row r="47" spans="1:4" s="6" customFormat="1" ht="12.75" customHeight="1" hidden="1">
      <c r="A47" s="8" t="s">
        <v>607</v>
      </c>
      <c r="B47" s="10" t="s">
        <v>457</v>
      </c>
      <c r="C47" s="16" t="s">
        <v>529</v>
      </c>
      <c r="D47" s="8" t="s">
        <v>350</v>
      </c>
    </row>
    <row r="48" spans="1:4" s="6" customFormat="1" ht="12.75" customHeight="1" hidden="1">
      <c r="A48" s="8" t="s">
        <v>608</v>
      </c>
      <c r="B48" s="10" t="s">
        <v>457</v>
      </c>
      <c r="C48" s="16" t="s">
        <v>530</v>
      </c>
      <c r="D48" s="8" t="s">
        <v>351</v>
      </c>
    </row>
    <row r="49" spans="1:4" s="6" customFormat="1" ht="12.75" customHeight="1" hidden="1">
      <c r="A49" s="8" t="s">
        <v>609</v>
      </c>
      <c r="B49" s="10" t="s">
        <v>457</v>
      </c>
      <c r="C49" s="16" t="s">
        <v>531</v>
      </c>
      <c r="D49" s="8" t="s">
        <v>352</v>
      </c>
    </row>
    <row r="50" spans="1:4" s="6" customFormat="1" ht="12.75" customHeight="1" hidden="1">
      <c r="A50" s="8" t="s">
        <v>610</v>
      </c>
      <c r="B50" s="10" t="s">
        <v>457</v>
      </c>
      <c r="C50" s="16" t="s">
        <v>532</v>
      </c>
      <c r="D50" s="8" t="s">
        <v>353</v>
      </c>
    </row>
    <row r="51" spans="1:4" s="6" customFormat="1" ht="12.75" customHeight="1" hidden="1">
      <c r="A51" s="8" t="s">
        <v>53</v>
      </c>
      <c r="B51" s="10" t="s">
        <v>457</v>
      </c>
      <c r="C51" s="16" t="s">
        <v>533</v>
      </c>
      <c r="D51" s="8" t="s">
        <v>413</v>
      </c>
    </row>
    <row r="52" spans="1:4" s="6" customFormat="1" ht="12.75" customHeight="1" hidden="1">
      <c r="A52" s="8" t="s">
        <v>54</v>
      </c>
      <c r="B52" s="10" t="s">
        <v>457</v>
      </c>
      <c r="C52" s="16" t="s">
        <v>224</v>
      </c>
      <c r="D52" s="8" t="s">
        <v>231</v>
      </c>
    </row>
    <row r="53" spans="1:4" s="6" customFormat="1" ht="12.75" customHeight="1" hidden="1">
      <c r="A53" s="8" t="s">
        <v>611</v>
      </c>
      <c r="B53" s="10" t="s">
        <v>457</v>
      </c>
      <c r="C53" s="16" t="s">
        <v>534</v>
      </c>
      <c r="D53" s="8" t="s">
        <v>557</v>
      </c>
    </row>
    <row r="54" spans="1:4" s="6" customFormat="1" ht="12.75" customHeight="1" hidden="1">
      <c r="A54" s="8" t="s">
        <v>55</v>
      </c>
      <c r="B54" s="10" t="s">
        <v>457</v>
      </c>
      <c r="C54" s="16" t="s">
        <v>64</v>
      </c>
      <c r="D54" s="8" t="s">
        <v>232</v>
      </c>
    </row>
    <row r="55" spans="1:4" s="6" customFormat="1" ht="12.75" customHeight="1" hidden="1">
      <c r="A55" s="8" t="s">
        <v>597</v>
      </c>
      <c r="B55" s="10" t="s">
        <v>457</v>
      </c>
      <c r="C55" s="16" t="s">
        <v>68</v>
      </c>
      <c r="D55" s="8" t="s">
        <v>233</v>
      </c>
    </row>
    <row r="56" spans="1:4" s="6" customFormat="1" ht="12.75" customHeight="1" hidden="1">
      <c r="A56" s="8" t="s">
        <v>612</v>
      </c>
      <c r="B56" s="10" t="s">
        <v>457</v>
      </c>
      <c r="C56" s="16" t="s">
        <v>69</v>
      </c>
      <c r="D56" s="8" t="s">
        <v>234</v>
      </c>
    </row>
    <row r="57" spans="1:4" s="6" customFormat="1" ht="12.75" customHeight="1" hidden="1">
      <c r="A57" s="8" t="s">
        <v>598</v>
      </c>
      <c r="B57" s="10" t="s">
        <v>457</v>
      </c>
      <c r="C57" s="16" t="s">
        <v>70</v>
      </c>
      <c r="D57" s="8" t="s">
        <v>663</v>
      </c>
    </row>
    <row r="58" spans="1:4" s="6" customFormat="1" ht="12.75" customHeight="1" hidden="1">
      <c r="A58" s="18" t="s">
        <v>272</v>
      </c>
      <c r="B58" s="10" t="s">
        <v>457</v>
      </c>
      <c r="C58" s="16" t="s">
        <v>71</v>
      </c>
      <c r="D58" s="8"/>
    </row>
    <row r="59" spans="1:4" s="6" customFormat="1" ht="12.75" customHeight="1" hidden="1">
      <c r="A59" s="18"/>
      <c r="B59" s="10" t="s">
        <v>462</v>
      </c>
      <c r="C59" s="16" t="s">
        <v>123</v>
      </c>
      <c r="D59" s="8"/>
    </row>
    <row r="60" spans="1:4" s="6" customFormat="1" ht="12.75" customHeight="1" hidden="1">
      <c r="A60" s="18"/>
      <c r="B60" s="10" t="s">
        <v>462</v>
      </c>
      <c r="C60" s="16" t="s">
        <v>124</v>
      </c>
      <c r="D60" s="8"/>
    </row>
    <row r="61" spans="1:4" s="6" customFormat="1" ht="12.75" customHeight="1" hidden="1">
      <c r="A61" s="8"/>
      <c r="B61" s="10" t="s">
        <v>462</v>
      </c>
      <c r="C61" s="16" t="s">
        <v>125</v>
      </c>
      <c r="D61" s="8"/>
    </row>
    <row r="62" spans="1:4" s="6" customFormat="1" ht="12.75" customHeight="1" hidden="1">
      <c r="A62" s="8"/>
      <c r="B62" s="10" t="s">
        <v>462</v>
      </c>
      <c r="C62" s="16" t="s">
        <v>126</v>
      </c>
      <c r="D62" s="8"/>
    </row>
    <row r="63" spans="1:4" s="6" customFormat="1" ht="12.75" customHeight="1" hidden="1">
      <c r="A63" s="18"/>
      <c r="B63" s="10" t="s">
        <v>462</v>
      </c>
      <c r="C63" s="16" t="s">
        <v>127</v>
      </c>
      <c r="D63" s="8"/>
    </row>
    <row r="64" spans="1:4" s="6" customFormat="1" ht="12.75" customHeight="1" hidden="1">
      <c r="A64" s="18"/>
      <c r="B64" s="10" t="s">
        <v>462</v>
      </c>
      <c r="C64" s="16" t="s">
        <v>128</v>
      </c>
      <c r="D64" s="8"/>
    </row>
    <row r="65" spans="1:4" s="6" customFormat="1" ht="12.75" customHeight="1" hidden="1">
      <c r="A65" s="18"/>
      <c r="B65" s="10" t="s">
        <v>462</v>
      </c>
      <c r="C65" s="16" t="s">
        <v>402</v>
      </c>
      <c r="D65" s="8"/>
    </row>
    <row r="66" spans="1:4" s="6" customFormat="1" ht="12.75" customHeight="1" hidden="1">
      <c r="A66" s="18"/>
      <c r="B66" s="10" t="s">
        <v>462</v>
      </c>
      <c r="C66" s="16" t="s">
        <v>403</v>
      </c>
      <c r="D66" s="8"/>
    </row>
    <row r="67" spans="1:4" s="6" customFormat="1" ht="12.75" customHeight="1" hidden="1">
      <c r="A67" s="18"/>
      <c r="B67" s="10" t="s">
        <v>462</v>
      </c>
      <c r="C67" s="16" t="s">
        <v>404</v>
      </c>
      <c r="D67" s="8"/>
    </row>
    <row r="68" spans="1:4" s="6" customFormat="1" ht="12.75" customHeight="1" hidden="1">
      <c r="A68" s="18"/>
      <c r="B68" s="10" t="s">
        <v>462</v>
      </c>
      <c r="C68" s="16" t="s">
        <v>225</v>
      </c>
      <c r="D68" s="8"/>
    </row>
    <row r="69" spans="1:4" s="6" customFormat="1" ht="12.75" customHeight="1" hidden="1">
      <c r="A69" s="18"/>
      <c r="B69" s="10" t="s">
        <v>462</v>
      </c>
      <c r="C69" s="16" t="s">
        <v>405</v>
      </c>
      <c r="D69" s="8"/>
    </row>
    <row r="70" spans="1:4" s="6" customFormat="1" ht="12.75" customHeight="1" hidden="1">
      <c r="A70" s="18"/>
      <c r="B70" s="10" t="s">
        <v>462</v>
      </c>
      <c r="C70" s="16" t="s">
        <v>226</v>
      </c>
      <c r="D70" s="8"/>
    </row>
    <row r="71" spans="1:4" s="6" customFormat="1" ht="12.75" customHeight="1" hidden="1">
      <c r="A71" s="18"/>
      <c r="B71" s="10" t="s">
        <v>462</v>
      </c>
      <c r="C71" s="16" t="s">
        <v>227</v>
      </c>
      <c r="D71" s="8"/>
    </row>
    <row r="72" spans="1:4" s="6" customFormat="1" ht="12.75" customHeight="1" hidden="1">
      <c r="A72" s="18"/>
      <c r="B72" s="10" t="s">
        <v>462</v>
      </c>
      <c r="C72" s="16" t="s">
        <v>115</v>
      </c>
      <c r="D72" s="8"/>
    </row>
    <row r="73" spans="1:4" s="6" customFormat="1" ht="12.75" customHeight="1" hidden="1">
      <c r="A73" s="18"/>
      <c r="B73" s="10" t="s">
        <v>462</v>
      </c>
      <c r="C73" s="16" t="s">
        <v>65</v>
      </c>
      <c r="D73" s="8"/>
    </row>
    <row r="74" spans="1:4" s="6" customFormat="1" ht="12.75" customHeight="1" hidden="1">
      <c r="A74" s="18"/>
      <c r="B74" s="10" t="s">
        <v>462</v>
      </c>
      <c r="C74" s="16" t="s">
        <v>66</v>
      </c>
      <c r="D74" s="8"/>
    </row>
    <row r="75" spans="1:4" s="6" customFormat="1" ht="12.75" customHeight="1" hidden="1">
      <c r="A75" s="18"/>
      <c r="B75" s="10" t="s">
        <v>460</v>
      </c>
      <c r="C75" s="16" t="s">
        <v>406</v>
      </c>
      <c r="D75" s="8"/>
    </row>
    <row r="76" spans="1:4" s="6" customFormat="1" ht="12.75" customHeight="1" hidden="1">
      <c r="A76" s="18"/>
      <c r="B76" s="10" t="s">
        <v>460</v>
      </c>
      <c r="C76" s="16" t="s">
        <v>407</v>
      </c>
      <c r="D76" s="8"/>
    </row>
    <row r="77" spans="1:4" s="6" customFormat="1" ht="12.75" customHeight="1" hidden="1">
      <c r="A77" s="18"/>
      <c r="B77" s="10" t="s">
        <v>460</v>
      </c>
      <c r="C77" s="16" t="s">
        <v>408</v>
      </c>
      <c r="D77" s="8"/>
    </row>
    <row r="78" spans="1:4" s="6" customFormat="1" ht="12.75" customHeight="1" hidden="1">
      <c r="A78" s="18"/>
      <c r="B78" s="10" t="s">
        <v>460</v>
      </c>
      <c r="C78" s="16" t="s">
        <v>228</v>
      </c>
      <c r="D78" s="8"/>
    </row>
    <row r="79" spans="1:4" s="6" customFormat="1" ht="12.75" customHeight="1" hidden="1">
      <c r="A79" s="18"/>
      <c r="B79" s="10" t="s">
        <v>460</v>
      </c>
      <c r="C79" s="16" t="s">
        <v>409</v>
      </c>
      <c r="D79" s="8"/>
    </row>
    <row r="80" spans="1:4" s="6" customFormat="1" ht="12.75" customHeight="1" hidden="1">
      <c r="A80" s="18"/>
      <c r="B80" s="10" t="s">
        <v>460</v>
      </c>
      <c r="C80" s="16" t="s">
        <v>116</v>
      </c>
      <c r="D80" s="8"/>
    </row>
    <row r="81" spans="1:4" s="6" customFormat="1" ht="12.75" customHeight="1" hidden="1">
      <c r="A81" s="18"/>
      <c r="B81" s="10" t="s">
        <v>460</v>
      </c>
      <c r="C81" s="16" t="s">
        <v>117</v>
      </c>
      <c r="D81" s="8"/>
    </row>
    <row r="82" spans="1:4" s="6" customFormat="1" ht="12.75" customHeight="1" hidden="1">
      <c r="A82" s="18"/>
      <c r="B82" s="10" t="s">
        <v>460</v>
      </c>
      <c r="C82" s="16" t="s">
        <v>67</v>
      </c>
      <c r="D82" s="8"/>
    </row>
    <row r="83" spans="1:4" s="6" customFormat="1" ht="12.75" customHeight="1" hidden="1">
      <c r="A83" s="18"/>
      <c r="B83" s="10" t="s">
        <v>463</v>
      </c>
      <c r="C83" s="16" t="s">
        <v>410</v>
      </c>
      <c r="D83" s="8"/>
    </row>
    <row r="84" spans="1:4" s="6" customFormat="1" ht="12.75" customHeight="1" hidden="1">
      <c r="A84" s="18"/>
      <c r="B84" s="10" t="s">
        <v>463</v>
      </c>
      <c r="C84" s="16" t="s">
        <v>118</v>
      </c>
      <c r="D84" s="8"/>
    </row>
    <row r="85" spans="1:4" s="6" customFormat="1" ht="12.75" customHeight="1" hidden="1">
      <c r="A85" s="18"/>
      <c r="B85" s="10" t="s">
        <v>463</v>
      </c>
      <c r="C85" s="16" t="s">
        <v>119</v>
      </c>
      <c r="D85" s="8"/>
    </row>
    <row r="86" spans="1:4" s="6" customFormat="1" ht="12.75" customHeight="1" hidden="1">
      <c r="A86" s="18"/>
      <c r="B86" s="10" t="s">
        <v>463</v>
      </c>
      <c r="C86" s="16" t="s">
        <v>338</v>
      </c>
      <c r="D86" s="8"/>
    </row>
    <row r="87" spans="1:4" s="6" customFormat="1" ht="12.75" customHeight="1" hidden="1">
      <c r="A87" s="18"/>
      <c r="B87" s="10" t="s">
        <v>463</v>
      </c>
      <c r="C87" s="16" t="s">
        <v>339</v>
      </c>
      <c r="D87" s="8"/>
    </row>
    <row r="88" spans="1:4" s="6" customFormat="1" ht="12.75" customHeight="1" hidden="1">
      <c r="A88" s="18"/>
      <c r="B88" s="10" t="s">
        <v>463</v>
      </c>
      <c r="C88" s="16" t="s">
        <v>340</v>
      </c>
      <c r="D88" s="8"/>
    </row>
    <row r="89" spans="1:4" s="6" customFormat="1" ht="12.75" customHeight="1" hidden="1">
      <c r="A89" s="18"/>
      <c r="B89" s="10" t="s">
        <v>463</v>
      </c>
      <c r="C89" s="16" t="s">
        <v>341</v>
      </c>
      <c r="D89" s="8"/>
    </row>
    <row r="90" spans="1:4" s="6" customFormat="1" ht="12.75" customHeight="1" hidden="1">
      <c r="A90" s="18"/>
      <c r="B90" s="10" t="s">
        <v>463</v>
      </c>
      <c r="C90" s="16" t="s">
        <v>342</v>
      </c>
      <c r="D90" s="8"/>
    </row>
    <row r="91" spans="1:4" s="6" customFormat="1" ht="12.75" customHeight="1" hidden="1">
      <c r="A91" s="18"/>
      <c r="B91" s="10" t="s">
        <v>463</v>
      </c>
      <c r="C91" s="16" t="s">
        <v>343</v>
      </c>
      <c r="D91" s="8"/>
    </row>
    <row r="92" spans="1:4" s="6" customFormat="1" ht="12.75" customHeight="1" hidden="1">
      <c r="A92" s="18"/>
      <c r="B92" s="10" t="s">
        <v>463</v>
      </c>
      <c r="C92" s="16" t="s">
        <v>344</v>
      </c>
      <c r="D92" s="8"/>
    </row>
    <row r="93" spans="1:4" s="6" customFormat="1" ht="12.75" customHeight="1" hidden="1">
      <c r="A93" s="18"/>
      <c r="B93" s="10" t="s">
        <v>463</v>
      </c>
      <c r="C93" s="16" t="s">
        <v>229</v>
      </c>
      <c r="D93" s="8"/>
    </row>
    <row r="94" spans="1:4" s="6" customFormat="1" ht="12.75" customHeight="1" hidden="1">
      <c r="A94" s="18"/>
      <c r="B94" s="10" t="s">
        <v>463</v>
      </c>
      <c r="C94" s="16" t="s">
        <v>345</v>
      </c>
      <c r="D94" s="8"/>
    </row>
    <row r="95" spans="1:4" s="6" customFormat="1" ht="12.75" customHeight="1" hidden="1">
      <c r="A95" s="18"/>
      <c r="B95" s="10" t="s">
        <v>463</v>
      </c>
      <c r="C95" s="16" t="s">
        <v>230</v>
      </c>
      <c r="D95" s="8"/>
    </row>
    <row r="96" spans="1:4" s="6" customFormat="1" ht="12.75" customHeight="1" hidden="1">
      <c r="A96" s="18"/>
      <c r="B96" s="10" t="s">
        <v>463</v>
      </c>
      <c r="C96" s="16" t="s">
        <v>346</v>
      </c>
      <c r="D96" s="8"/>
    </row>
    <row r="97" spans="1:4" s="6" customFormat="1" ht="12.75" customHeight="1" hidden="1">
      <c r="A97" s="18"/>
      <c r="B97" s="10" t="s">
        <v>463</v>
      </c>
      <c r="C97" s="16" t="s">
        <v>347</v>
      </c>
      <c r="D97" s="8"/>
    </row>
    <row r="98" spans="1:4" s="6" customFormat="1" ht="12.75" customHeight="1" hidden="1">
      <c r="A98" s="18"/>
      <c r="B98" s="10" t="s">
        <v>463</v>
      </c>
      <c r="C98" s="16" t="s">
        <v>348</v>
      </c>
      <c r="D98" s="8"/>
    </row>
    <row r="99" spans="1:4" s="6" customFormat="1" ht="12.75" customHeight="1" hidden="1">
      <c r="A99" s="18"/>
      <c r="B99" s="10" t="s">
        <v>463</v>
      </c>
      <c r="C99" s="16" t="s">
        <v>349</v>
      </c>
      <c r="D99" s="8"/>
    </row>
    <row r="100" spans="1:4" s="6" customFormat="1" ht="12.75" customHeight="1" hidden="1">
      <c r="A100" s="18"/>
      <c r="B100" s="10" t="s">
        <v>463</v>
      </c>
      <c r="C100" s="16" t="s">
        <v>350</v>
      </c>
      <c r="D100" s="8"/>
    </row>
    <row r="101" spans="1:4" s="6" customFormat="1" ht="12.75" customHeight="1" hidden="1">
      <c r="A101" s="18"/>
      <c r="B101" s="10" t="s">
        <v>463</v>
      </c>
      <c r="C101" s="16" t="s">
        <v>351</v>
      </c>
      <c r="D101" s="8"/>
    </row>
    <row r="102" spans="1:4" s="6" customFormat="1" ht="12.75" customHeight="1" hidden="1">
      <c r="A102" s="18"/>
      <c r="B102" s="10" t="s">
        <v>463</v>
      </c>
      <c r="C102" s="16" t="s">
        <v>352</v>
      </c>
      <c r="D102" s="8"/>
    </row>
    <row r="103" spans="1:4" s="6" customFormat="1" ht="12.75" customHeight="1" hidden="1">
      <c r="A103" s="18"/>
      <c r="B103" s="10" t="s">
        <v>463</v>
      </c>
      <c r="C103" s="16" t="s">
        <v>353</v>
      </c>
      <c r="D103" s="8"/>
    </row>
    <row r="104" spans="1:4" s="6" customFormat="1" ht="12.75" customHeight="1" hidden="1">
      <c r="A104" s="18"/>
      <c r="B104" s="10" t="s">
        <v>463</v>
      </c>
      <c r="C104" s="16" t="s">
        <v>413</v>
      </c>
      <c r="D104" s="8"/>
    </row>
    <row r="105" spans="1:4" s="6" customFormat="1" ht="12.75" customHeight="1" hidden="1">
      <c r="A105" s="18"/>
      <c r="B105" s="10" t="s">
        <v>463</v>
      </c>
      <c r="C105" s="16" t="s">
        <v>231</v>
      </c>
      <c r="D105" s="8"/>
    </row>
    <row r="106" spans="1:4" s="6" customFormat="1" ht="12.75" customHeight="1" hidden="1">
      <c r="A106" s="18"/>
      <c r="B106" s="10" t="s">
        <v>463</v>
      </c>
      <c r="C106" s="16" t="s">
        <v>557</v>
      </c>
      <c r="D106" s="8"/>
    </row>
    <row r="107" spans="1:4" s="6" customFormat="1" ht="12.75" customHeight="1" hidden="1">
      <c r="A107" s="18"/>
      <c r="B107" s="10" t="s">
        <v>463</v>
      </c>
      <c r="C107" s="16" t="s">
        <v>232</v>
      </c>
      <c r="D107" s="8"/>
    </row>
    <row r="108" spans="1:4" s="6" customFormat="1" ht="12.75" customHeight="1" hidden="1">
      <c r="A108" s="18"/>
      <c r="B108" s="10" t="s">
        <v>463</v>
      </c>
      <c r="C108" s="16" t="s">
        <v>233</v>
      </c>
      <c r="D108" s="8"/>
    </row>
    <row r="109" spans="1:4" s="6" customFormat="1" ht="12.75" customHeight="1" hidden="1">
      <c r="A109" s="18"/>
      <c r="B109" s="10" t="s">
        <v>463</v>
      </c>
      <c r="C109" s="16" t="s">
        <v>234</v>
      </c>
      <c r="D109" s="8"/>
    </row>
    <row r="110" spans="1:4" s="6" customFormat="1" ht="12.75" customHeight="1" hidden="1">
      <c r="A110" s="18"/>
      <c r="B110" s="10" t="s">
        <v>463</v>
      </c>
      <c r="C110" s="16" t="s">
        <v>663</v>
      </c>
      <c r="D110" s="8"/>
    </row>
    <row r="111" spans="1:4" s="6" customFormat="1" ht="12.75" customHeight="1" hidden="1">
      <c r="A111" s="18"/>
      <c r="B111" s="10" t="s">
        <v>465</v>
      </c>
      <c r="C111" s="16" t="s">
        <v>414</v>
      </c>
      <c r="D111" s="8"/>
    </row>
    <row r="112" spans="1:4" s="6" customFormat="1" ht="12.75" customHeight="1" hidden="1">
      <c r="A112" s="18"/>
      <c r="B112" s="10" t="s">
        <v>465</v>
      </c>
      <c r="C112" s="16" t="s">
        <v>415</v>
      </c>
      <c r="D112" s="8"/>
    </row>
    <row r="113" spans="1:4" s="6" customFormat="1" ht="12.75" customHeight="1" hidden="1">
      <c r="A113" s="18"/>
      <c r="B113" s="10" t="s">
        <v>465</v>
      </c>
      <c r="C113" s="16" t="s">
        <v>416</v>
      </c>
      <c r="D113" s="8"/>
    </row>
    <row r="114" spans="1:4" s="6" customFormat="1" ht="12.75" customHeight="1" hidden="1">
      <c r="A114" s="18"/>
      <c r="B114" s="10" t="s">
        <v>465</v>
      </c>
      <c r="C114" s="16" t="s">
        <v>417</v>
      </c>
      <c r="D114" s="8"/>
    </row>
    <row r="115" spans="1:4" s="6" customFormat="1" ht="12.75" customHeight="1" hidden="1">
      <c r="A115" s="18"/>
      <c r="B115" s="10" t="s">
        <v>465</v>
      </c>
      <c r="C115" s="16" t="s">
        <v>418</v>
      </c>
      <c r="D115" s="8"/>
    </row>
    <row r="116" spans="1:4" s="6" customFormat="1" ht="12.75" customHeight="1" hidden="1">
      <c r="A116" s="18"/>
      <c r="B116" s="10" t="s">
        <v>465</v>
      </c>
      <c r="C116" s="16" t="s">
        <v>26</v>
      </c>
      <c r="D116" s="8"/>
    </row>
    <row r="117" spans="1:4" s="6" customFormat="1" ht="12.75" customHeight="1" hidden="1">
      <c r="A117" s="18"/>
      <c r="B117" s="10" t="s">
        <v>465</v>
      </c>
      <c r="C117" s="16" t="s">
        <v>235</v>
      </c>
      <c r="D117" s="8"/>
    </row>
    <row r="118" spans="1:4" s="6" customFormat="1" ht="12.75" customHeight="1" hidden="1">
      <c r="A118" s="18"/>
      <c r="B118" s="10" t="s">
        <v>465</v>
      </c>
      <c r="C118" s="16" t="s">
        <v>27</v>
      </c>
      <c r="D118" s="8"/>
    </row>
    <row r="119" spans="1:4" s="6" customFormat="1" ht="12.75" customHeight="1" hidden="1">
      <c r="A119" s="18"/>
      <c r="B119" s="10" t="s">
        <v>465</v>
      </c>
      <c r="C119" s="16" t="s">
        <v>28</v>
      </c>
      <c r="D119" s="8"/>
    </row>
    <row r="120" spans="1:4" s="6" customFormat="1" ht="12.75" customHeight="1" hidden="1">
      <c r="A120" s="18"/>
      <c r="B120" s="10" t="s">
        <v>465</v>
      </c>
      <c r="C120" s="16" t="s">
        <v>236</v>
      </c>
      <c r="D120" s="8"/>
    </row>
    <row r="121" spans="1:4" s="6" customFormat="1" ht="12.75" customHeight="1" hidden="1">
      <c r="A121" s="18"/>
      <c r="B121" s="10" t="s">
        <v>465</v>
      </c>
      <c r="C121" s="16" t="s">
        <v>237</v>
      </c>
      <c r="D121" s="8"/>
    </row>
    <row r="122" spans="1:4" s="6" customFormat="1" ht="12.75" customHeight="1" hidden="1">
      <c r="A122" s="18"/>
      <c r="B122" s="10" t="s">
        <v>465</v>
      </c>
      <c r="C122" s="16" t="s">
        <v>238</v>
      </c>
      <c r="D122" s="8"/>
    </row>
    <row r="123" spans="1:4" s="6" customFormat="1" ht="12.75" customHeight="1" hidden="1">
      <c r="A123" s="18"/>
      <c r="B123" s="10" t="s">
        <v>464</v>
      </c>
      <c r="C123" s="16" t="s">
        <v>29</v>
      </c>
      <c r="D123" s="8"/>
    </row>
    <row r="124" spans="1:4" s="6" customFormat="1" ht="12.75" customHeight="1" hidden="1">
      <c r="A124" s="18"/>
      <c r="B124" s="10" t="s">
        <v>464</v>
      </c>
      <c r="C124" s="16" t="s">
        <v>30</v>
      </c>
      <c r="D124" s="8"/>
    </row>
    <row r="125" spans="1:4" s="6" customFormat="1" ht="12.75" customHeight="1" hidden="1">
      <c r="A125" s="18"/>
      <c r="B125" s="10" t="s">
        <v>464</v>
      </c>
      <c r="C125" s="16" t="s">
        <v>31</v>
      </c>
      <c r="D125" s="8"/>
    </row>
    <row r="126" spans="1:4" s="6" customFormat="1" ht="12.75" customHeight="1" hidden="1">
      <c r="A126" s="18"/>
      <c r="B126" s="10" t="s">
        <v>464</v>
      </c>
      <c r="C126" s="16" t="s">
        <v>239</v>
      </c>
      <c r="D126" s="8"/>
    </row>
    <row r="127" spans="1:4" s="6" customFormat="1" ht="12.75" customHeight="1" hidden="1">
      <c r="A127" s="18"/>
      <c r="B127" s="10" t="s">
        <v>464</v>
      </c>
      <c r="C127" s="16" t="s">
        <v>32</v>
      </c>
      <c r="D127" s="8"/>
    </row>
    <row r="128" spans="1:4" s="6" customFormat="1" ht="12.75" customHeight="1" hidden="1">
      <c r="A128" s="18"/>
      <c r="B128" s="10" t="s">
        <v>464</v>
      </c>
      <c r="C128" s="16" t="s">
        <v>240</v>
      </c>
      <c r="D128" s="8"/>
    </row>
    <row r="129" spans="1:4" s="6" customFormat="1" ht="12.75" customHeight="1" hidden="1">
      <c r="A129" s="18"/>
      <c r="B129" s="10" t="s">
        <v>464</v>
      </c>
      <c r="C129" s="16" t="s">
        <v>33</v>
      </c>
      <c r="D129" s="8"/>
    </row>
    <row r="130" spans="1:4" s="6" customFormat="1" ht="12.75" customHeight="1" hidden="1">
      <c r="A130" s="18"/>
      <c r="B130" s="10" t="s">
        <v>464</v>
      </c>
      <c r="C130" s="16" t="s">
        <v>34</v>
      </c>
      <c r="D130" s="8"/>
    </row>
    <row r="131" spans="1:4" s="6" customFormat="1" ht="12.75" customHeight="1" hidden="1">
      <c r="A131" s="18"/>
      <c r="B131" s="10" t="s">
        <v>464</v>
      </c>
      <c r="C131" s="16" t="s">
        <v>35</v>
      </c>
      <c r="D131" s="8"/>
    </row>
    <row r="132" spans="1:4" s="6" customFormat="1" ht="12.75" customHeight="1" hidden="1">
      <c r="A132" s="18"/>
      <c r="B132" s="10" t="s">
        <v>464</v>
      </c>
      <c r="C132" s="16" t="s">
        <v>36</v>
      </c>
      <c r="D132" s="8"/>
    </row>
    <row r="133" spans="1:4" s="6" customFormat="1" ht="12.75" customHeight="1" hidden="1">
      <c r="A133" s="18"/>
      <c r="B133" s="10" t="s">
        <v>464</v>
      </c>
      <c r="C133" s="16" t="s">
        <v>72</v>
      </c>
      <c r="D133" s="8"/>
    </row>
    <row r="134" spans="1:4" s="6" customFormat="1" ht="12.75" customHeight="1" hidden="1">
      <c r="A134" s="18"/>
      <c r="B134" s="10" t="s">
        <v>464</v>
      </c>
      <c r="C134" s="16" t="s">
        <v>73</v>
      </c>
      <c r="D134" s="8"/>
    </row>
    <row r="135" spans="1:4" s="6" customFormat="1" ht="12.75" customHeight="1" hidden="1">
      <c r="A135" s="18"/>
      <c r="B135" s="10" t="s">
        <v>464</v>
      </c>
      <c r="C135" s="16" t="s">
        <v>74</v>
      </c>
      <c r="D135" s="8"/>
    </row>
    <row r="136" spans="1:4" s="6" customFormat="1" ht="12.75" customHeight="1" hidden="1">
      <c r="A136" s="18"/>
      <c r="B136" s="10" t="s">
        <v>464</v>
      </c>
      <c r="C136" s="16" t="s">
        <v>75</v>
      </c>
      <c r="D136" s="8"/>
    </row>
    <row r="137" spans="1:4" s="6" customFormat="1" ht="12.75" customHeight="1" hidden="1">
      <c r="A137" s="18"/>
      <c r="B137" s="10" t="s">
        <v>461</v>
      </c>
      <c r="C137" s="16" t="s">
        <v>37</v>
      </c>
      <c r="D137" s="8"/>
    </row>
    <row r="138" spans="1:4" s="6" customFormat="1" ht="12.75" customHeight="1" hidden="1">
      <c r="A138" s="18"/>
      <c r="B138" s="10" t="s">
        <v>461</v>
      </c>
      <c r="C138" s="16" t="s">
        <v>241</v>
      </c>
      <c r="D138" s="8"/>
    </row>
    <row r="139" spans="1:4" s="6" customFormat="1" ht="12.75" customHeight="1" hidden="1">
      <c r="A139" s="18"/>
      <c r="B139" s="10" t="s">
        <v>461</v>
      </c>
      <c r="C139" s="16" t="s">
        <v>445</v>
      </c>
      <c r="D139" s="8"/>
    </row>
    <row r="140" spans="1:4" s="6" customFormat="1" ht="12.75" customHeight="1" hidden="1">
      <c r="A140" s="18"/>
      <c r="B140" s="10" t="s">
        <v>461</v>
      </c>
      <c r="C140" s="16" t="s">
        <v>242</v>
      </c>
      <c r="D140" s="8"/>
    </row>
    <row r="141" spans="1:4" s="6" customFormat="1" ht="12.75" customHeight="1" hidden="1">
      <c r="A141" s="18"/>
      <c r="B141" s="10" t="s">
        <v>461</v>
      </c>
      <c r="C141" s="16" t="s">
        <v>76</v>
      </c>
      <c r="D141" s="8"/>
    </row>
    <row r="142" spans="1:4" s="6" customFormat="1" ht="12.75" customHeight="1" hidden="1">
      <c r="A142" s="18"/>
      <c r="B142" s="10" t="s">
        <v>461</v>
      </c>
      <c r="C142" s="16" t="s">
        <v>77</v>
      </c>
      <c r="D142" s="8"/>
    </row>
    <row r="143" spans="1:4" s="6" customFormat="1" ht="12.75" customHeight="1" hidden="1">
      <c r="A143" s="18"/>
      <c r="B143" s="10" t="s">
        <v>461</v>
      </c>
      <c r="C143" s="16" t="s">
        <v>78</v>
      </c>
      <c r="D143" s="8"/>
    </row>
    <row r="144" spans="1:4" s="6" customFormat="1" ht="12.75" customHeight="1" hidden="1">
      <c r="A144" s="18"/>
      <c r="B144" s="10" t="s">
        <v>461</v>
      </c>
      <c r="C144" s="16" t="s">
        <v>79</v>
      </c>
      <c r="D144" s="8"/>
    </row>
    <row r="145" spans="1:4" s="6" customFormat="1" ht="12.75" customHeight="1" hidden="1">
      <c r="A145" s="18"/>
      <c r="B145" s="10" t="s">
        <v>461</v>
      </c>
      <c r="C145" s="16" t="s">
        <v>664</v>
      </c>
      <c r="D145" s="8"/>
    </row>
    <row r="146" spans="1:4" s="6" customFormat="1" ht="12.75" customHeight="1" hidden="1">
      <c r="A146" s="18"/>
      <c r="B146" s="10" t="s">
        <v>371</v>
      </c>
      <c r="C146" s="16" t="s">
        <v>446</v>
      </c>
      <c r="D146" s="8"/>
    </row>
    <row r="147" spans="1:4" s="6" customFormat="1" ht="12.75" customHeight="1" hidden="1">
      <c r="A147" s="18"/>
      <c r="B147" s="10" t="s">
        <v>371</v>
      </c>
      <c r="C147" s="16" t="s">
        <v>447</v>
      </c>
      <c r="D147" s="8"/>
    </row>
    <row r="148" spans="1:4" s="6" customFormat="1" ht="12.75" customHeight="1" hidden="1">
      <c r="A148" s="18"/>
      <c r="B148" s="10" t="s">
        <v>371</v>
      </c>
      <c r="C148" s="16" t="s">
        <v>243</v>
      </c>
      <c r="D148" s="8"/>
    </row>
    <row r="149" spans="1:4" s="6" customFormat="1" ht="12.75" customHeight="1" hidden="1">
      <c r="A149" s="18"/>
      <c r="B149" s="10" t="s">
        <v>371</v>
      </c>
      <c r="C149" s="16" t="s">
        <v>448</v>
      </c>
      <c r="D149" s="8"/>
    </row>
    <row r="150" spans="1:4" s="6" customFormat="1" ht="12.75" customHeight="1" hidden="1">
      <c r="A150" s="18"/>
      <c r="B150" s="10" t="s">
        <v>371</v>
      </c>
      <c r="C150" s="16" t="s">
        <v>449</v>
      </c>
      <c r="D150" s="8"/>
    </row>
    <row r="151" spans="1:4" s="6" customFormat="1" ht="12.75" customHeight="1" hidden="1">
      <c r="A151" s="18"/>
      <c r="B151" s="10" t="s">
        <v>371</v>
      </c>
      <c r="C151" s="16" t="s">
        <v>450</v>
      </c>
      <c r="D151" s="8"/>
    </row>
    <row r="152" spans="1:4" s="6" customFormat="1" ht="12.75" customHeight="1" hidden="1">
      <c r="A152" s="18"/>
      <c r="B152" s="10" t="s">
        <v>371</v>
      </c>
      <c r="C152" s="16" t="s">
        <v>80</v>
      </c>
      <c r="D152" s="8"/>
    </row>
    <row r="153" spans="1:4" s="6" customFormat="1" ht="12.75" customHeight="1" hidden="1">
      <c r="A153" s="18"/>
      <c r="B153" s="10" t="s">
        <v>371</v>
      </c>
      <c r="C153" s="16" t="s">
        <v>665</v>
      </c>
      <c r="D153" s="8"/>
    </row>
    <row r="154" spans="1:4" s="6" customFormat="1" ht="12.75" customHeight="1" hidden="1">
      <c r="A154" s="18"/>
      <c r="B154" s="10" t="s">
        <v>372</v>
      </c>
      <c r="C154" s="16" t="s">
        <v>451</v>
      </c>
      <c r="D154" s="8"/>
    </row>
    <row r="155" spans="1:4" s="6" customFormat="1" ht="12.75" customHeight="1" hidden="1">
      <c r="A155" s="18"/>
      <c r="B155" s="10" t="s">
        <v>372</v>
      </c>
      <c r="C155" s="16" t="s">
        <v>452</v>
      </c>
      <c r="D155" s="8"/>
    </row>
    <row r="156" spans="1:4" s="6" customFormat="1" ht="12.75" customHeight="1" hidden="1">
      <c r="A156" s="18"/>
      <c r="B156" s="10" t="s">
        <v>372</v>
      </c>
      <c r="C156" s="16" t="s">
        <v>244</v>
      </c>
      <c r="D156" s="8"/>
    </row>
    <row r="157" spans="1:4" s="6" customFormat="1" ht="12.75" customHeight="1" hidden="1">
      <c r="A157" s="18"/>
      <c r="B157" s="10" t="s">
        <v>372</v>
      </c>
      <c r="C157" s="16" t="s">
        <v>245</v>
      </c>
      <c r="D157" s="8"/>
    </row>
    <row r="158" spans="1:4" s="6" customFormat="1" ht="12.75" customHeight="1" hidden="1">
      <c r="A158" s="18"/>
      <c r="B158" s="10" t="s">
        <v>372</v>
      </c>
      <c r="C158" s="16" t="s">
        <v>419</v>
      </c>
      <c r="D158" s="8"/>
    </row>
    <row r="159" spans="1:4" s="6" customFormat="1" ht="12.75" customHeight="1" hidden="1">
      <c r="A159" s="18"/>
      <c r="B159" s="10" t="s">
        <v>372</v>
      </c>
      <c r="C159" s="16" t="s">
        <v>81</v>
      </c>
      <c r="D159" s="8"/>
    </row>
    <row r="160" spans="1:4" s="6" customFormat="1" ht="12.75" customHeight="1" hidden="1">
      <c r="A160" s="18"/>
      <c r="B160" s="10" t="s">
        <v>372</v>
      </c>
      <c r="C160" s="16" t="s">
        <v>82</v>
      </c>
      <c r="D160" s="8"/>
    </row>
    <row r="161" spans="1:4" s="6" customFormat="1" ht="12.75" customHeight="1" hidden="1">
      <c r="A161" s="18"/>
      <c r="B161" s="10" t="s">
        <v>372</v>
      </c>
      <c r="C161" s="16" t="s">
        <v>83</v>
      </c>
      <c r="D161" s="8"/>
    </row>
    <row r="162" spans="1:4" s="6" customFormat="1" ht="12.75" customHeight="1" hidden="1">
      <c r="A162" s="18"/>
      <c r="B162" s="10" t="s">
        <v>372</v>
      </c>
      <c r="C162" s="16" t="s">
        <v>84</v>
      </c>
      <c r="D162" s="8"/>
    </row>
    <row r="163" spans="1:4" s="6" customFormat="1" ht="12.75" customHeight="1" hidden="1">
      <c r="A163" s="18"/>
      <c r="B163" s="10" t="s">
        <v>372</v>
      </c>
      <c r="C163" s="16" t="s">
        <v>273</v>
      </c>
      <c r="D163" s="8"/>
    </row>
    <row r="164" spans="1:4" s="6" customFormat="1" ht="12.75" customHeight="1" hidden="1">
      <c r="A164" s="18"/>
      <c r="B164" s="10" t="s">
        <v>372</v>
      </c>
      <c r="C164" s="16" t="s">
        <v>681</v>
      </c>
      <c r="D164" s="8"/>
    </row>
    <row r="165" spans="1:4" s="6" customFormat="1" ht="12.75" customHeight="1" hidden="1">
      <c r="A165" s="18"/>
      <c r="B165" s="10" t="s">
        <v>372</v>
      </c>
      <c r="C165" s="16" t="s">
        <v>682</v>
      </c>
      <c r="D165" s="8"/>
    </row>
    <row r="166" spans="1:4" s="6" customFormat="1" ht="12.75" customHeight="1" hidden="1">
      <c r="A166" s="18"/>
      <c r="B166" s="10" t="s">
        <v>301</v>
      </c>
      <c r="C166" s="16" t="s">
        <v>633</v>
      </c>
      <c r="D166" s="8"/>
    </row>
    <row r="167" spans="1:4" s="6" customFormat="1" ht="12.75" customHeight="1" hidden="1">
      <c r="A167" s="18"/>
      <c r="B167" s="10" t="s">
        <v>301</v>
      </c>
      <c r="C167" s="16" t="s">
        <v>634</v>
      </c>
      <c r="D167" s="8"/>
    </row>
    <row r="168" spans="1:4" s="6" customFormat="1" ht="12.75" customHeight="1" hidden="1">
      <c r="A168" s="18"/>
      <c r="B168" s="10" t="s">
        <v>301</v>
      </c>
      <c r="C168" s="16" t="s">
        <v>635</v>
      </c>
      <c r="D168" s="8"/>
    </row>
    <row r="169" spans="1:4" s="6" customFormat="1" ht="12.75" customHeight="1" hidden="1">
      <c r="A169" s="18"/>
      <c r="B169" s="10" t="s">
        <v>301</v>
      </c>
      <c r="C169" s="16" t="s">
        <v>636</v>
      </c>
      <c r="D169" s="8"/>
    </row>
    <row r="170" spans="1:4" s="6" customFormat="1" ht="12.75" customHeight="1" hidden="1">
      <c r="A170" s="18"/>
      <c r="B170" s="10" t="s">
        <v>301</v>
      </c>
      <c r="C170" s="16" t="s">
        <v>637</v>
      </c>
      <c r="D170" s="8"/>
    </row>
    <row r="171" spans="1:4" s="6" customFormat="1" ht="12.75" customHeight="1" hidden="1">
      <c r="A171" s="18"/>
      <c r="B171" s="10" t="s">
        <v>301</v>
      </c>
      <c r="C171" s="16" t="s">
        <v>638</v>
      </c>
      <c r="D171" s="8"/>
    </row>
    <row r="172" spans="1:4" s="6" customFormat="1" ht="12.75" customHeight="1" hidden="1">
      <c r="A172" s="18"/>
      <c r="B172" s="10" t="s">
        <v>301</v>
      </c>
      <c r="C172" s="16" t="s">
        <v>639</v>
      </c>
      <c r="D172" s="8"/>
    </row>
    <row r="173" spans="1:4" s="6" customFormat="1" ht="12.75" customHeight="1" hidden="1">
      <c r="A173" s="18"/>
      <c r="B173" s="10" t="s">
        <v>301</v>
      </c>
      <c r="C173" s="16" t="s">
        <v>640</v>
      </c>
      <c r="D173" s="8"/>
    </row>
    <row r="174" spans="1:4" s="6" customFormat="1" ht="12.75" customHeight="1" hidden="1">
      <c r="A174" s="18"/>
      <c r="B174" s="10" t="s">
        <v>301</v>
      </c>
      <c r="C174" s="16" t="s">
        <v>641</v>
      </c>
      <c r="D174" s="8"/>
    </row>
    <row r="175" spans="1:4" s="6" customFormat="1" ht="12.75" customHeight="1" hidden="1">
      <c r="A175" s="18"/>
      <c r="B175" s="10" t="s">
        <v>301</v>
      </c>
      <c r="C175" s="16" t="s">
        <v>642</v>
      </c>
      <c r="D175" s="8"/>
    </row>
    <row r="176" spans="1:4" s="6" customFormat="1" ht="12.75" customHeight="1" hidden="1">
      <c r="A176" s="18"/>
      <c r="B176" s="10" t="s">
        <v>301</v>
      </c>
      <c r="C176" s="16" t="s">
        <v>246</v>
      </c>
      <c r="D176" s="8"/>
    </row>
    <row r="177" spans="1:4" s="6" customFormat="1" ht="12.75" customHeight="1" hidden="1">
      <c r="A177" s="18"/>
      <c r="B177" s="10" t="s">
        <v>301</v>
      </c>
      <c r="C177" s="16" t="s">
        <v>247</v>
      </c>
      <c r="D177" s="8"/>
    </row>
    <row r="178" spans="1:4" s="6" customFormat="1" ht="12.75" customHeight="1" hidden="1">
      <c r="A178" s="18"/>
      <c r="B178" s="10" t="s">
        <v>301</v>
      </c>
      <c r="C178" s="16" t="s">
        <v>643</v>
      </c>
      <c r="D178" s="8"/>
    </row>
    <row r="179" spans="1:4" s="6" customFormat="1" ht="12.75" customHeight="1" hidden="1">
      <c r="A179" s="18"/>
      <c r="B179" s="10" t="s">
        <v>301</v>
      </c>
      <c r="C179" s="16" t="s">
        <v>535</v>
      </c>
      <c r="D179" s="8"/>
    </row>
    <row r="180" spans="1:4" s="6" customFormat="1" ht="12.75" customHeight="1" hidden="1">
      <c r="A180" s="18"/>
      <c r="B180" s="10" t="s">
        <v>354</v>
      </c>
      <c r="C180" s="16" t="s">
        <v>644</v>
      </c>
      <c r="D180" s="8"/>
    </row>
    <row r="181" spans="1:4" s="6" customFormat="1" ht="12.75" customHeight="1" hidden="1">
      <c r="A181" s="18"/>
      <c r="B181" s="10" t="s">
        <v>354</v>
      </c>
      <c r="C181" s="16" t="s">
        <v>645</v>
      </c>
      <c r="D181" s="8"/>
    </row>
    <row r="182" spans="1:4" s="6" customFormat="1" ht="12.75" customHeight="1" hidden="1">
      <c r="A182" s="18"/>
      <c r="B182" s="10" t="s">
        <v>354</v>
      </c>
      <c r="C182" s="16" t="s">
        <v>248</v>
      </c>
      <c r="D182" s="8"/>
    </row>
    <row r="183" spans="1:4" s="6" customFormat="1" ht="12.75" customHeight="1" hidden="1">
      <c r="A183" s="18"/>
      <c r="B183" s="10" t="s">
        <v>354</v>
      </c>
      <c r="C183" s="16" t="s">
        <v>646</v>
      </c>
      <c r="D183" s="8"/>
    </row>
    <row r="184" spans="1:4" s="6" customFormat="1" ht="12.75" customHeight="1" hidden="1">
      <c r="A184" s="18"/>
      <c r="B184" s="10" t="s">
        <v>354</v>
      </c>
      <c r="C184" s="16" t="s">
        <v>249</v>
      </c>
      <c r="D184" s="8"/>
    </row>
    <row r="185" spans="1:4" s="6" customFormat="1" ht="12.75" customHeight="1" hidden="1">
      <c r="A185" s="18"/>
      <c r="B185" s="10" t="s">
        <v>354</v>
      </c>
      <c r="C185" s="16" t="s">
        <v>250</v>
      </c>
      <c r="D185" s="8"/>
    </row>
    <row r="186" spans="1:4" s="6" customFormat="1" ht="12.75" customHeight="1" hidden="1">
      <c r="A186" s="18"/>
      <c r="B186" s="10" t="s">
        <v>354</v>
      </c>
      <c r="C186" s="16" t="s">
        <v>251</v>
      </c>
      <c r="D186" s="8"/>
    </row>
    <row r="187" spans="1:4" s="6" customFormat="1" ht="12.75" customHeight="1" hidden="1">
      <c r="A187" s="18"/>
      <c r="B187" s="10" t="s">
        <v>354</v>
      </c>
      <c r="C187" s="16" t="s">
        <v>252</v>
      </c>
      <c r="D187" s="8"/>
    </row>
    <row r="188" spans="1:4" s="6" customFormat="1" ht="12.75" customHeight="1" hidden="1">
      <c r="A188" s="18"/>
      <c r="B188" s="10" t="s">
        <v>354</v>
      </c>
      <c r="C188" s="16" t="s">
        <v>253</v>
      </c>
      <c r="D188" s="8"/>
    </row>
    <row r="189" spans="1:4" s="6" customFormat="1" ht="12.75" customHeight="1" hidden="1">
      <c r="A189" s="18"/>
      <c r="B189" s="10" t="s">
        <v>354</v>
      </c>
      <c r="C189" s="16" t="s">
        <v>666</v>
      </c>
      <c r="D189" s="8"/>
    </row>
    <row r="190" spans="1:4" s="6" customFormat="1" ht="12.75" customHeight="1" hidden="1">
      <c r="A190" s="18"/>
      <c r="B190" s="10" t="s">
        <v>354</v>
      </c>
      <c r="C190" s="16" t="s">
        <v>667</v>
      </c>
      <c r="D190" s="8"/>
    </row>
    <row r="191" spans="1:4" s="6" customFormat="1" ht="12.75" customHeight="1" hidden="1">
      <c r="A191" s="18"/>
      <c r="B191" s="10" t="s">
        <v>354</v>
      </c>
      <c r="C191" s="16" t="s">
        <v>668</v>
      </c>
      <c r="D191" s="8"/>
    </row>
    <row r="192" spans="1:4" s="6" customFormat="1" ht="12.75" customHeight="1" hidden="1">
      <c r="A192" s="18"/>
      <c r="B192" s="10" t="s">
        <v>355</v>
      </c>
      <c r="C192" s="16" t="s">
        <v>647</v>
      </c>
      <c r="D192" s="8"/>
    </row>
    <row r="193" spans="1:4" s="6" customFormat="1" ht="12.75" customHeight="1" hidden="1">
      <c r="A193" s="18"/>
      <c r="B193" s="10" t="s">
        <v>355</v>
      </c>
      <c r="C193" s="16" t="s">
        <v>648</v>
      </c>
      <c r="D193" s="8"/>
    </row>
    <row r="194" spans="1:4" s="6" customFormat="1" ht="12.75" customHeight="1" hidden="1">
      <c r="A194" s="18"/>
      <c r="B194" s="10" t="s">
        <v>355</v>
      </c>
      <c r="C194" s="16" t="s">
        <v>649</v>
      </c>
      <c r="D194" s="8"/>
    </row>
    <row r="195" spans="1:4" s="6" customFormat="1" ht="12.75" customHeight="1" hidden="1">
      <c r="A195" s="18"/>
      <c r="B195" s="10" t="s">
        <v>355</v>
      </c>
      <c r="C195" s="16" t="s">
        <v>650</v>
      </c>
      <c r="D195" s="8"/>
    </row>
    <row r="196" spans="1:4" s="6" customFormat="1" ht="12.75" customHeight="1" hidden="1">
      <c r="A196" s="18"/>
      <c r="B196" s="10" t="s">
        <v>355</v>
      </c>
      <c r="C196" s="16" t="s">
        <v>651</v>
      </c>
      <c r="D196" s="8"/>
    </row>
    <row r="197" spans="1:4" s="6" customFormat="1" ht="12.75" customHeight="1" hidden="1">
      <c r="A197" s="18"/>
      <c r="B197" s="10" t="s">
        <v>355</v>
      </c>
      <c r="C197" s="16" t="s">
        <v>692</v>
      </c>
      <c r="D197" s="8"/>
    </row>
    <row r="198" spans="1:4" s="6" customFormat="1" ht="12.75" customHeight="1" hidden="1">
      <c r="A198" s="18"/>
      <c r="B198" s="10" t="s">
        <v>355</v>
      </c>
      <c r="C198" s="16" t="s">
        <v>693</v>
      </c>
      <c r="D198" s="8"/>
    </row>
    <row r="199" spans="1:4" s="6" customFormat="1" ht="12.75" customHeight="1" hidden="1">
      <c r="A199" s="18"/>
      <c r="B199" s="10" t="s">
        <v>356</v>
      </c>
      <c r="C199" s="16" t="s">
        <v>652</v>
      </c>
      <c r="D199" s="8"/>
    </row>
    <row r="200" spans="1:4" s="6" customFormat="1" ht="12.75" customHeight="1" hidden="1">
      <c r="A200" s="18"/>
      <c r="B200" s="10" t="s">
        <v>356</v>
      </c>
      <c r="C200" s="16" t="s">
        <v>653</v>
      </c>
      <c r="D200" s="8"/>
    </row>
    <row r="201" spans="1:4" s="6" customFormat="1" ht="12.75" customHeight="1" hidden="1">
      <c r="A201" s="18"/>
      <c r="B201" s="10" t="s">
        <v>356</v>
      </c>
      <c r="C201" s="16" t="s">
        <v>654</v>
      </c>
      <c r="D201" s="8"/>
    </row>
    <row r="202" spans="1:4" s="6" customFormat="1" ht="12.75" customHeight="1" hidden="1">
      <c r="A202" s="18"/>
      <c r="B202" s="10" t="s">
        <v>356</v>
      </c>
      <c r="C202" s="16" t="s">
        <v>655</v>
      </c>
      <c r="D202" s="8"/>
    </row>
    <row r="203" spans="1:4" s="6" customFormat="1" ht="12.75" customHeight="1" hidden="1">
      <c r="A203" s="18"/>
      <c r="B203" s="10" t="s">
        <v>356</v>
      </c>
      <c r="C203" s="16" t="s">
        <v>254</v>
      </c>
      <c r="D203" s="8"/>
    </row>
    <row r="204" spans="1:4" s="6" customFormat="1" ht="12.75" customHeight="1" hidden="1">
      <c r="A204" s="18"/>
      <c r="B204" s="10" t="s">
        <v>356</v>
      </c>
      <c r="C204" s="16" t="s">
        <v>255</v>
      </c>
      <c r="D204" s="8"/>
    </row>
    <row r="205" spans="1:4" s="6" customFormat="1" ht="12.75" customHeight="1" hidden="1">
      <c r="A205" s="18"/>
      <c r="B205" s="10" t="s">
        <v>357</v>
      </c>
      <c r="C205" s="16" t="s">
        <v>656</v>
      </c>
      <c r="D205" s="8"/>
    </row>
    <row r="206" spans="1:4" s="6" customFormat="1" ht="12.75" customHeight="1" hidden="1">
      <c r="A206" s="18"/>
      <c r="B206" s="10" t="s">
        <v>357</v>
      </c>
      <c r="C206" s="16" t="s">
        <v>657</v>
      </c>
      <c r="D206" s="8"/>
    </row>
    <row r="207" spans="1:4" s="6" customFormat="1" ht="12.75" customHeight="1" hidden="1">
      <c r="A207" s="18"/>
      <c r="B207" s="10" t="s">
        <v>357</v>
      </c>
      <c r="C207" s="16" t="s">
        <v>256</v>
      </c>
      <c r="D207" s="8"/>
    </row>
    <row r="208" spans="1:4" s="6" customFormat="1" ht="12.75" customHeight="1" hidden="1">
      <c r="A208" s="18"/>
      <c r="B208" s="10" t="s">
        <v>357</v>
      </c>
      <c r="C208" s="14" t="s">
        <v>257</v>
      </c>
      <c r="D208" s="8"/>
    </row>
    <row r="209" spans="1:4" s="6" customFormat="1" ht="12.75" customHeight="1" hidden="1">
      <c r="A209" s="18"/>
      <c r="B209" s="10" t="s">
        <v>358</v>
      </c>
      <c r="C209" s="16" t="s">
        <v>658</v>
      </c>
      <c r="D209" s="8"/>
    </row>
    <row r="210" spans="1:4" s="6" customFormat="1" ht="12.75" customHeight="1" hidden="1">
      <c r="A210" s="18"/>
      <c r="B210" s="10" t="s">
        <v>358</v>
      </c>
      <c r="C210" s="16" t="s">
        <v>659</v>
      </c>
      <c r="D210" s="8"/>
    </row>
    <row r="211" spans="1:4" s="6" customFormat="1" ht="12.75" customHeight="1" hidden="1">
      <c r="A211" s="18"/>
      <c r="B211" s="10" t="s">
        <v>358</v>
      </c>
      <c r="C211" s="16" t="s">
        <v>258</v>
      </c>
      <c r="D211" s="8"/>
    </row>
    <row r="212" spans="1:4" s="6" customFormat="1" ht="12.75" customHeight="1" hidden="1">
      <c r="A212" s="18"/>
      <c r="B212" s="10" t="s">
        <v>358</v>
      </c>
      <c r="C212" s="16" t="s">
        <v>161</v>
      </c>
      <c r="D212" s="8"/>
    </row>
    <row r="213" spans="1:4" s="6" customFormat="1" ht="12.75" customHeight="1" hidden="1">
      <c r="A213" s="18"/>
      <c r="B213" s="10" t="s">
        <v>358</v>
      </c>
      <c r="C213" s="16" t="s">
        <v>660</v>
      </c>
      <c r="D213" s="8"/>
    </row>
    <row r="214" spans="1:4" s="6" customFormat="1" ht="12.75" customHeight="1" hidden="1">
      <c r="A214" s="18"/>
      <c r="B214" s="10" t="s">
        <v>358</v>
      </c>
      <c r="C214" s="16" t="s">
        <v>120</v>
      </c>
      <c r="D214" s="8"/>
    </row>
    <row r="215" spans="1:4" s="6" customFormat="1" ht="12.75" customHeight="1" hidden="1">
      <c r="A215" s="18"/>
      <c r="B215" s="10" t="s">
        <v>358</v>
      </c>
      <c r="C215" s="16" t="s">
        <v>121</v>
      </c>
      <c r="D215" s="8"/>
    </row>
    <row r="216" spans="1:4" s="6" customFormat="1" ht="12.75" customHeight="1" hidden="1">
      <c r="A216" s="18"/>
      <c r="B216" s="10" t="s">
        <v>358</v>
      </c>
      <c r="C216" s="16" t="s">
        <v>683</v>
      </c>
      <c r="D216" s="8"/>
    </row>
    <row r="217" spans="1:4" s="6" customFormat="1" ht="12.75" customHeight="1" hidden="1">
      <c r="A217" s="18"/>
      <c r="B217" s="10" t="s">
        <v>358</v>
      </c>
      <c r="C217" s="16" t="s">
        <v>684</v>
      </c>
      <c r="D217" s="8"/>
    </row>
    <row r="218" spans="1:4" s="6" customFormat="1" ht="12.75" customHeight="1" hidden="1">
      <c r="A218" s="18"/>
      <c r="B218" s="10" t="s">
        <v>358</v>
      </c>
      <c r="C218" s="16" t="s">
        <v>685</v>
      </c>
      <c r="D218" s="8"/>
    </row>
    <row r="219" spans="1:4" s="6" customFormat="1" ht="12.75" customHeight="1" hidden="1">
      <c r="A219" s="18"/>
      <c r="B219" s="10" t="s">
        <v>358</v>
      </c>
      <c r="C219" s="16" t="s">
        <v>694</v>
      </c>
      <c r="D219" s="8"/>
    </row>
    <row r="220" spans="1:4" s="6" customFormat="1" ht="12.75" customHeight="1" hidden="1">
      <c r="A220" s="18"/>
      <c r="B220" s="10" t="s">
        <v>359</v>
      </c>
      <c r="C220" s="16" t="s">
        <v>661</v>
      </c>
      <c r="D220" s="8"/>
    </row>
    <row r="221" spans="1:4" s="6" customFormat="1" ht="12.75" customHeight="1" hidden="1">
      <c r="A221" s="18"/>
      <c r="B221" s="10" t="s">
        <v>359</v>
      </c>
      <c r="C221" s="16" t="s">
        <v>259</v>
      </c>
      <c r="D221" s="8"/>
    </row>
    <row r="222" spans="1:4" s="6" customFormat="1" ht="12.75" customHeight="1" hidden="1">
      <c r="A222" s="18"/>
      <c r="B222" s="10" t="s">
        <v>274</v>
      </c>
      <c r="C222" s="16" t="s">
        <v>662</v>
      </c>
      <c r="D222" s="8"/>
    </row>
    <row r="223" spans="1:4" s="6" customFormat="1" ht="12.75" customHeight="1" hidden="1">
      <c r="A223" s="18"/>
      <c r="B223" s="10" t="s">
        <v>359</v>
      </c>
      <c r="C223" s="16" t="s">
        <v>472</v>
      </c>
      <c r="D223" s="8"/>
    </row>
    <row r="224" spans="1:4" s="6" customFormat="1" ht="12.75" customHeight="1" hidden="1">
      <c r="A224" s="18"/>
      <c r="B224" s="10" t="s">
        <v>359</v>
      </c>
      <c r="C224" s="16" t="s">
        <v>330</v>
      </c>
      <c r="D224" s="8"/>
    </row>
    <row r="225" spans="1:4" s="6" customFormat="1" ht="12.75" customHeight="1" hidden="1">
      <c r="A225" s="18"/>
      <c r="B225" s="10" t="s">
        <v>359</v>
      </c>
      <c r="C225" s="16" t="s">
        <v>473</v>
      </c>
      <c r="D225" s="8"/>
    </row>
    <row r="226" spans="1:4" s="6" customFormat="1" ht="12.75" customHeight="1" hidden="1">
      <c r="A226" s="18"/>
      <c r="B226" s="10" t="s">
        <v>274</v>
      </c>
      <c r="C226" s="16" t="s">
        <v>474</v>
      </c>
      <c r="D226" s="8"/>
    </row>
    <row r="227" spans="1:4" s="6" customFormat="1" ht="12.75" customHeight="1" hidden="1">
      <c r="A227" s="18"/>
      <c r="B227" s="10" t="s">
        <v>359</v>
      </c>
      <c r="C227" s="16" t="s">
        <v>475</v>
      </c>
      <c r="D227" s="8"/>
    </row>
    <row r="228" spans="1:4" s="6" customFormat="1" ht="12.75" customHeight="1" hidden="1">
      <c r="A228" s="18"/>
      <c r="B228" s="10" t="s">
        <v>359</v>
      </c>
      <c r="C228" s="16" t="s">
        <v>260</v>
      </c>
      <c r="D228" s="8"/>
    </row>
    <row r="229" spans="1:4" s="6" customFormat="1" ht="12.75" customHeight="1" hidden="1">
      <c r="A229" s="18"/>
      <c r="B229" s="10" t="s">
        <v>274</v>
      </c>
      <c r="C229" s="16" t="s">
        <v>275</v>
      </c>
      <c r="D229" s="8"/>
    </row>
    <row r="230" spans="1:4" s="6" customFormat="1" ht="12.75" customHeight="1" hidden="1">
      <c r="A230" s="18"/>
      <c r="B230" s="10" t="s">
        <v>274</v>
      </c>
      <c r="C230" s="16" t="s">
        <v>669</v>
      </c>
      <c r="D230" s="8"/>
    </row>
    <row r="231" spans="1:4" s="6" customFormat="1" ht="12.75" customHeight="1" hidden="1">
      <c r="A231" s="18"/>
      <c r="B231" s="19" t="s">
        <v>359</v>
      </c>
      <c r="C231" s="16" t="s">
        <v>686</v>
      </c>
      <c r="D231" s="8"/>
    </row>
    <row r="232" spans="1:4" s="6" customFormat="1" ht="12.75" customHeight="1" hidden="1">
      <c r="A232" s="18"/>
      <c r="B232" s="19" t="s">
        <v>359</v>
      </c>
      <c r="C232" s="16" t="s">
        <v>687</v>
      </c>
      <c r="D232" s="8"/>
    </row>
    <row r="233" spans="1:4" s="6" customFormat="1" ht="12.75" customHeight="1" hidden="1">
      <c r="A233" s="18"/>
      <c r="B233" s="19" t="s">
        <v>274</v>
      </c>
      <c r="C233" s="16" t="s">
        <v>697</v>
      </c>
      <c r="D233" s="8"/>
    </row>
    <row r="234" spans="1:4" s="6" customFormat="1" ht="12.75" customHeight="1" hidden="1">
      <c r="A234" s="20"/>
      <c r="B234" s="19" t="s">
        <v>360</v>
      </c>
      <c r="C234" s="16" t="s">
        <v>476</v>
      </c>
      <c r="D234" s="8"/>
    </row>
    <row r="235" spans="1:4" s="6" customFormat="1" ht="12.75" customHeight="1" hidden="1">
      <c r="A235" s="18"/>
      <c r="B235" s="10" t="s">
        <v>360</v>
      </c>
      <c r="C235" s="16" t="s">
        <v>477</v>
      </c>
      <c r="D235" s="8"/>
    </row>
    <row r="236" spans="1:4" s="6" customFormat="1" ht="12.75" customHeight="1" hidden="1">
      <c r="A236" s="18"/>
      <c r="B236" s="10" t="s">
        <v>360</v>
      </c>
      <c r="C236" s="16" t="s">
        <v>261</v>
      </c>
      <c r="D236" s="8"/>
    </row>
    <row r="237" spans="1:4" s="6" customFormat="1" ht="12.75" customHeight="1" hidden="1">
      <c r="A237" s="18"/>
      <c r="B237" s="10" t="s">
        <v>360</v>
      </c>
      <c r="C237" s="16" t="s">
        <v>478</v>
      </c>
      <c r="D237" s="8"/>
    </row>
    <row r="238" spans="1:4" s="6" customFormat="1" ht="12.75" customHeight="1" hidden="1">
      <c r="A238" s="18"/>
      <c r="B238" s="10" t="s">
        <v>360</v>
      </c>
      <c r="C238" s="16" t="s">
        <v>479</v>
      </c>
      <c r="D238" s="8"/>
    </row>
    <row r="239" spans="1:4" s="6" customFormat="1" ht="12.75" customHeight="1" hidden="1">
      <c r="A239" s="18"/>
      <c r="B239" s="10" t="s">
        <v>360</v>
      </c>
      <c r="C239" s="16" t="s">
        <v>480</v>
      </c>
      <c r="D239" s="8"/>
    </row>
    <row r="240" spans="1:4" s="6" customFormat="1" ht="12.75" customHeight="1" hidden="1">
      <c r="A240" s="18"/>
      <c r="B240" s="10" t="s">
        <v>360</v>
      </c>
      <c r="C240" s="16" t="s">
        <v>481</v>
      </c>
      <c r="D240" s="8"/>
    </row>
    <row r="241" spans="1:4" s="6" customFormat="1" ht="12.75" customHeight="1" hidden="1">
      <c r="A241" s="18"/>
      <c r="B241" s="10" t="s">
        <v>360</v>
      </c>
      <c r="C241" s="16" t="s">
        <v>482</v>
      </c>
      <c r="D241" s="8"/>
    </row>
    <row r="242" spans="1:4" s="6" customFormat="1" ht="12.75" customHeight="1" hidden="1">
      <c r="A242" s="18"/>
      <c r="B242" s="10" t="s">
        <v>360</v>
      </c>
      <c r="C242" s="16" t="s">
        <v>670</v>
      </c>
      <c r="D242" s="8"/>
    </row>
    <row r="243" spans="1:4" s="6" customFormat="1" ht="12.75" customHeight="1" hidden="1">
      <c r="A243" s="18"/>
      <c r="B243" s="21" t="s">
        <v>360</v>
      </c>
      <c r="C243" s="16" t="s">
        <v>688</v>
      </c>
      <c r="D243" s="8"/>
    </row>
    <row r="244" spans="1:4" s="6" customFormat="1" ht="12.75" customHeight="1" hidden="1">
      <c r="A244" s="18"/>
      <c r="B244" s="10" t="s">
        <v>361</v>
      </c>
      <c r="C244" s="16" t="s">
        <v>483</v>
      </c>
      <c r="D244" s="8"/>
    </row>
    <row r="245" spans="1:4" s="6" customFormat="1" ht="12.75" customHeight="1" hidden="1">
      <c r="A245" s="18"/>
      <c r="B245" s="10" t="s">
        <v>361</v>
      </c>
      <c r="C245" s="16" t="s">
        <v>484</v>
      </c>
      <c r="D245" s="8"/>
    </row>
    <row r="246" spans="1:4" s="6" customFormat="1" ht="12.75" customHeight="1" hidden="1">
      <c r="A246" s="18"/>
      <c r="B246" s="10" t="s">
        <v>361</v>
      </c>
      <c r="C246" s="16" t="s">
        <v>485</v>
      </c>
      <c r="D246" s="8"/>
    </row>
    <row r="247" spans="1:4" s="6" customFormat="1" ht="12.75" customHeight="1" hidden="1">
      <c r="A247" s="18"/>
      <c r="B247" s="10" t="s">
        <v>361</v>
      </c>
      <c r="C247" s="16" t="s">
        <v>486</v>
      </c>
      <c r="D247" s="8"/>
    </row>
    <row r="248" spans="1:4" s="6" customFormat="1" ht="12.75" customHeight="1" hidden="1">
      <c r="A248" s="18"/>
      <c r="B248" s="10" t="s">
        <v>361</v>
      </c>
      <c r="C248" s="16" t="s">
        <v>487</v>
      </c>
      <c r="D248" s="8"/>
    </row>
    <row r="249" spans="1:4" s="6" customFormat="1" ht="12.75" customHeight="1" hidden="1">
      <c r="A249" s="18"/>
      <c r="B249" s="10" t="s">
        <v>361</v>
      </c>
      <c r="C249" s="16" t="s">
        <v>488</v>
      </c>
      <c r="D249" s="8"/>
    </row>
    <row r="250" spans="1:4" s="6" customFormat="1" ht="12.75" customHeight="1" hidden="1">
      <c r="A250" s="18"/>
      <c r="B250" s="10" t="s">
        <v>361</v>
      </c>
      <c r="C250" s="16" t="s">
        <v>489</v>
      </c>
      <c r="D250" s="8"/>
    </row>
    <row r="251" spans="1:4" s="6" customFormat="1" ht="12.75" customHeight="1" hidden="1">
      <c r="A251" s="18"/>
      <c r="B251" s="10" t="s">
        <v>361</v>
      </c>
      <c r="C251" s="16" t="s">
        <v>490</v>
      </c>
      <c r="D251" s="8"/>
    </row>
    <row r="252" spans="1:4" s="6" customFormat="1" ht="12.75" customHeight="1" hidden="1">
      <c r="A252" s="18"/>
      <c r="B252" s="10" t="s">
        <v>361</v>
      </c>
      <c r="C252" s="16" t="s">
        <v>491</v>
      </c>
      <c r="D252" s="8"/>
    </row>
    <row r="253" spans="1:4" s="6" customFormat="1" ht="12.75" customHeight="1" hidden="1">
      <c r="A253" s="18"/>
      <c r="B253" s="10" t="s">
        <v>361</v>
      </c>
      <c r="C253" s="16" t="s">
        <v>492</v>
      </c>
      <c r="D253" s="8"/>
    </row>
    <row r="254" spans="1:4" s="6" customFormat="1" ht="12.75" customHeight="1" hidden="1">
      <c r="A254" s="18"/>
      <c r="B254" s="10" t="s">
        <v>361</v>
      </c>
      <c r="C254" s="16" t="s">
        <v>129</v>
      </c>
      <c r="D254" s="8"/>
    </row>
    <row r="255" spans="1:4" s="6" customFormat="1" ht="12.75" customHeight="1" hidden="1">
      <c r="A255" s="18"/>
      <c r="B255" s="10" t="s">
        <v>361</v>
      </c>
      <c r="C255" s="16" t="s">
        <v>130</v>
      </c>
      <c r="D255" s="8"/>
    </row>
    <row r="256" spans="1:4" s="6" customFormat="1" ht="12.75" customHeight="1" hidden="1">
      <c r="A256" s="18"/>
      <c r="B256" s="10" t="s">
        <v>361</v>
      </c>
      <c r="C256" s="16" t="s">
        <v>131</v>
      </c>
      <c r="D256" s="8"/>
    </row>
    <row r="257" spans="1:4" s="6" customFormat="1" ht="12.75" customHeight="1" hidden="1">
      <c r="A257" s="18"/>
      <c r="B257" s="10" t="s">
        <v>361</v>
      </c>
      <c r="C257" s="16" t="s">
        <v>132</v>
      </c>
      <c r="D257" s="8"/>
    </row>
    <row r="258" spans="1:4" s="6" customFormat="1" ht="12.75" customHeight="1" hidden="1">
      <c r="A258" s="18"/>
      <c r="B258" s="10" t="s">
        <v>361</v>
      </c>
      <c r="C258" s="16" t="s">
        <v>133</v>
      </c>
      <c r="D258" s="8"/>
    </row>
    <row r="259" spans="1:4" s="6" customFormat="1" ht="12.75" customHeight="1" hidden="1">
      <c r="A259" s="18"/>
      <c r="B259" s="10" t="s">
        <v>361</v>
      </c>
      <c r="C259" s="16" t="s">
        <v>134</v>
      </c>
      <c r="D259" s="8"/>
    </row>
    <row r="260" spans="1:4" s="6" customFormat="1" ht="12.75" customHeight="1" hidden="1">
      <c r="A260" s="18"/>
      <c r="B260" s="10" t="s">
        <v>361</v>
      </c>
      <c r="C260" s="16" t="s">
        <v>135</v>
      </c>
      <c r="D260" s="8"/>
    </row>
    <row r="261" spans="1:4" s="6" customFormat="1" ht="12.75" customHeight="1" hidden="1">
      <c r="A261" s="18"/>
      <c r="B261" s="10" t="s">
        <v>361</v>
      </c>
      <c r="C261" s="16" t="s">
        <v>136</v>
      </c>
      <c r="D261" s="8"/>
    </row>
    <row r="262" spans="1:4" s="6" customFormat="1" ht="12.75" customHeight="1" hidden="1">
      <c r="A262" s="18"/>
      <c r="B262" s="10" t="s">
        <v>361</v>
      </c>
      <c r="C262" s="16" t="s">
        <v>137</v>
      </c>
      <c r="D262" s="8"/>
    </row>
    <row r="263" spans="1:4" s="6" customFormat="1" ht="12.75" customHeight="1" hidden="1">
      <c r="A263" s="18"/>
      <c r="B263" s="10" t="s">
        <v>361</v>
      </c>
      <c r="C263" s="16" t="s">
        <v>262</v>
      </c>
      <c r="D263" s="8"/>
    </row>
    <row r="264" spans="1:4" s="6" customFormat="1" ht="12.75" customHeight="1" hidden="1">
      <c r="A264" s="18"/>
      <c r="B264" s="10" t="s">
        <v>361</v>
      </c>
      <c r="C264" s="16" t="s">
        <v>138</v>
      </c>
      <c r="D264" s="8"/>
    </row>
    <row r="265" spans="1:4" s="6" customFormat="1" ht="12.75" customHeight="1" hidden="1">
      <c r="A265" s="18"/>
      <c r="B265" s="10" t="s">
        <v>361</v>
      </c>
      <c r="C265" s="16" t="s">
        <v>671</v>
      </c>
      <c r="D265" s="8"/>
    </row>
    <row r="266" spans="1:4" s="6" customFormat="1" ht="12.75" customHeight="1" hidden="1">
      <c r="A266" s="18"/>
      <c r="B266" s="10" t="s">
        <v>361</v>
      </c>
      <c r="C266" s="16" t="s">
        <v>689</v>
      </c>
      <c r="D266" s="8"/>
    </row>
    <row r="267" spans="1:4" s="6" customFormat="1" ht="12.75" customHeight="1" hidden="1">
      <c r="A267" s="18"/>
      <c r="B267" s="10" t="s">
        <v>361</v>
      </c>
      <c r="C267" s="16" t="s">
        <v>690</v>
      </c>
      <c r="D267" s="8"/>
    </row>
    <row r="268" spans="1:4" s="6" customFormat="1" ht="12.75" customHeight="1" hidden="1">
      <c r="A268" s="18"/>
      <c r="B268" s="10" t="s">
        <v>362</v>
      </c>
      <c r="C268" s="16" t="s">
        <v>493</v>
      </c>
      <c r="D268" s="8"/>
    </row>
    <row r="269" spans="1:4" s="6" customFormat="1" ht="12.75" customHeight="1" hidden="1">
      <c r="A269" s="18"/>
      <c r="B269" s="10" t="s">
        <v>362</v>
      </c>
      <c r="C269" s="16" t="s">
        <v>494</v>
      </c>
      <c r="D269" s="8"/>
    </row>
    <row r="270" spans="1:4" s="6" customFormat="1" ht="12.75" customHeight="1" hidden="1">
      <c r="A270" s="18"/>
      <c r="B270" s="10" t="s">
        <v>362</v>
      </c>
      <c r="C270" s="16" t="s">
        <v>263</v>
      </c>
      <c r="D270" s="8"/>
    </row>
    <row r="271" spans="1:4" s="6" customFormat="1" ht="12.75" customHeight="1" hidden="1">
      <c r="A271" s="18"/>
      <c r="B271" s="10" t="s">
        <v>362</v>
      </c>
      <c r="C271" s="16" t="s">
        <v>264</v>
      </c>
      <c r="D271" s="8"/>
    </row>
    <row r="272" spans="1:4" s="6" customFormat="1" ht="12.75" customHeight="1" hidden="1">
      <c r="A272" s="18"/>
      <c r="B272" s="10" t="s">
        <v>362</v>
      </c>
      <c r="C272" s="16" t="s">
        <v>85</v>
      </c>
      <c r="D272" s="8"/>
    </row>
    <row r="273" spans="1:4" s="6" customFormat="1" ht="12.75" customHeight="1" hidden="1">
      <c r="A273" s="18"/>
      <c r="B273" s="10" t="s">
        <v>362</v>
      </c>
      <c r="C273" s="16" t="s">
        <v>276</v>
      </c>
      <c r="D273" s="8"/>
    </row>
    <row r="274" spans="1:4" s="6" customFormat="1" ht="12.75" customHeight="1" hidden="1">
      <c r="A274" s="18"/>
      <c r="B274" s="10" t="s">
        <v>363</v>
      </c>
      <c r="C274" s="16" t="s">
        <v>495</v>
      </c>
      <c r="D274" s="8"/>
    </row>
    <row r="275" spans="1:4" s="6" customFormat="1" ht="12.75" customHeight="1" hidden="1">
      <c r="A275" s="18"/>
      <c r="B275" s="10" t="s">
        <v>363</v>
      </c>
      <c r="C275" s="16" t="s">
        <v>265</v>
      </c>
      <c r="D275" s="8"/>
    </row>
    <row r="276" spans="1:4" s="6" customFormat="1" ht="12.75" customHeight="1" hidden="1">
      <c r="A276" s="18"/>
      <c r="B276" s="10" t="s">
        <v>363</v>
      </c>
      <c r="C276" s="16" t="s">
        <v>266</v>
      </c>
      <c r="D276" s="8"/>
    </row>
    <row r="277" spans="1:4" s="6" customFormat="1" ht="12.75" customHeight="1" hidden="1">
      <c r="A277" s="18"/>
      <c r="B277" s="10" t="s">
        <v>363</v>
      </c>
      <c r="C277" s="16" t="s">
        <v>616</v>
      </c>
      <c r="D277" s="8"/>
    </row>
    <row r="278" spans="1:4" s="6" customFormat="1" ht="12.75" customHeight="1" hidden="1">
      <c r="A278" s="18"/>
      <c r="B278" s="10" t="s">
        <v>363</v>
      </c>
      <c r="C278" s="16" t="s">
        <v>617</v>
      </c>
      <c r="D278" s="8"/>
    </row>
    <row r="279" spans="1:4" s="6" customFormat="1" ht="12.75" customHeight="1" hidden="1">
      <c r="A279" s="18"/>
      <c r="B279" s="10" t="s">
        <v>363</v>
      </c>
      <c r="C279" s="16" t="s">
        <v>86</v>
      </c>
      <c r="D279" s="8"/>
    </row>
    <row r="280" spans="1:4" s="6" customFormat="1" ht="12.75" customHeight="1" hidden="1">
      <c r="A280" s="18"/>
      <c r="B280" s="10" t="s">
        <v>363</v>
      </c>
      <c r="C280" s="16" t="s">
        <v>87</v>
      </c>
      <c r="D280" s="8"/>
    </row>
    <row r="281" spans="1:4" s="6" customFormat="1" ht="12.75" customHeight="1" hidden="1">
      <c r="A281" s="18"/>
      <c r="B281" s="10" t="s">
        <v>466</v>
      </c>
      <c r="C281" s="16" t="s">
        <v>618</v>
      </c>
      <c r="D281" s="8"/>
    </row>
    <row r="282" spans="1:4" s="6" customFormat="1" ht="12.75" customHeight="1" hidden="1">
      <c r="A282" s="18"/>
      <c r="B282" s="10" t="s">
        <v>466</v>
      </c>
      <c r="C282" s="16" t="s">
        <v>267</v>
      </c>
      <c r="D282" s="8"/>
    </row>
    <row r="283" spans="1:4" s="6" customFormat="1" ht="12.75" customHeight="1" hidden="1">
      <c r="A283" s="18"/>
      <c r="B283" s="10" t="s">
        <v>466</v>
      </c>
      <c r="C283" s="16" t="s">
        <v>268</v>
      </c>
      <c r="D283" s="8"/>
    </row>
    <row r="284" spans="1:4" s="6" customFormat="1" ht="12.75" customHeight="1" hidden="1">
      <c r="A284" s="18"/>
      <c r="B284" s="10" t="s">
        <v>466</v>
      </c>
      <c r="C284" s="16" t="s">
        <v>619</v>
      </c>
      <c r="D284" s="8"/>
    </row>
    <row r="285" spans="1:4" s="6" customFormat="1" ht="12.75" customHeight="1" hidden="1">
      <c r="A285" s="18"/>
      <c r="B285" s="10" t="s">
        <v>466</v>
      </c>
      <c r="C285" s="16" t="s">
        <v>620</v>
      </c>
      <c r="D285" s="8"/>
    </row>
    <row r="286" spans="1:4" s="6" customFormat="1" ht="12.75" customHeight="1" hidden="1">
      <c r="A286" s="18"/>
      <c r="B286" s="10" t="s">
        <v>466</v>
      </c>
      <c r="C286" s="16" t="s">
        <v>621</v>
      </c>
      <c r="D286" s="8"/>
    </row>
    <row r="287" spans="1:4" s="6" customFormat="1" ht="12.75" customHeight="1" hidden="1">
      <c r="A287" s="18"/>
      <c r="B287" s="10" t="s">
        <v>466</v>
      </c>
      <c r="C287" s="16" t="s">
        <v>622</v>
      </c>
      <c r="D287" s="8"/>
    </row>
    <row r="288" spans="1:4" s="6" customFormat="1" ht="12.75" customHeight="1" hidden="1">
      <c r="A288" s="18"/>
      <c r="B288" s="10" t="s">
        <v>466</v>
      </c>
      <c r="C288" s="16" t="s">
        <v>623</v>
      </c>
      <c r="D288" s="8"/>
    </row>
    <row r="289" spans="1:4" s="6" customFormat="1" ht="12.75" customHeight="1" hidden="1">
      <c r="A289" s="18"/>
      <c r="B289" s="10" t="s">
        <v>466</v>
      </c>
      <c r="C289" s="16" t="s">
        <v>624</v>
      </c>
      <c r="D289" s="8"/>
    </row>
    <row r="290" spans="1:4" s="6" customFormat="1" ht="12.75" customHeight="1" hidden="1">
      <c r="A290" s="18"/>
      <c r="B290" s="10" t="s">
        <v>299</v>
      </c>
      <c r="C290" s="16" t="s">
        <v>625</v>
      </c>
      <c r="D290" s="8"/>
    </row>
    <row r="291" spans="1:4" s="6" customFormat="1" ht="12.75" customHeight="1" hidden="1">
      <c r="A291" s="18"/>
      <c r="B291" s="10" t="s">
        <v>299</v>
      </c>
      <c r="C291" s="16" t="s">
        <v>626</v>
      </c>
      <c r="D291" s="8"/>
    </row>
    <row r="292" spans="1:4" s="6" customFormat="1" ht="12.75" customHeight="1" hidden="1">
      <c r="A292" s="18"/>
      <c r="B292" s="10" t="s">
        <v>299</v>
      </c>
      <c r="C292" s="16" t="s">
        <v>627</v>
      </c>
      <c r="D292" s="8"/>
    </row>
    <row r="293" spans="1:4" s="6" customFormat="1" ht="12.75" customHeight="1" hidden="1">
      <c r="A293" s="18"/>
      <c r="B293" s="10" t="s">
        <v>299</v>
      </c>
      <c r="C293" s="16" t="s">
        <v>269</v>
      </c>
      <c r="D293" s="8"/>
    </row>
    <row r="294" spans="1:4" s="6" customFormat="1" ht="12.75" customHeight="1" hidden="1">
      <c r="A294" s="18"/>
      <c r="B294" s="10" t="s">
        <v>299</v>
      </c>
      <c r="C294" s="16" t="s">
        <v>628</v>
      </c>
      <c r="D294" s="8"/>
    </row>
    <row r="295" spans="1:4" s="6" customFormat="1" ht="12.75" customHeight="1" hidden="1">
      <c r="A295" s="18"/>
      <c r="B295" s="10" t="s">
        <v>299</v>
      </c>
      <c r="C295" s="16" t="s">
        <v>270</v>
      </c>
      <c r="D295" s="8"/>
    </row>
    <row r="296" spans="1:4" s="6" customFormat="1" ht="12.75" customHeight="1" hidden="1">
      <c r="A296" s="18"/>
      <c r="B296" s="10" t="s">
        <v>299</v>
      </c>
      <c r="C296" s="16" t="s">
        <v>271</v>
      </c>
      <c r="D296" s="8"/>
    </row>
    <row r="297" spans="1:4" s="6" customFormat="1" ht="12.75" customHeight="1" hidden="1">
      <c r="A297" s="18"/>
      <c r="B297" s="10" t="s">
        <v>299</v>
      </c>
      <c r="C297" s="16" t="s">
        <v>629</v>
      </c>
      <c r="D297" s="8"/>
    </row>
    <row r="298" spans="1:4" s="6" customFormat="1" ht="12.75" customHeight="1" hidden="1">
      <c r="A298" s="18"/>
      <c r="B298" s="10" t="s">
        <v>299</v>
      </c>
      <c r="C298" s="16" t="s">
        <v>630</v>
      </c>
      <c r="D298" s="8"/>
    </row>
    <row r="299" spans="1:4" s="6" customFormat="1" ht="12.75" customHeight="1" hidden="1">
      <c r="A299" s="18"/>
      <c r="B299" s="10" t="s">
        <v>299</v>
      </c>
      <c r="C299" s="16" t="s">
        <v>631</v>
      </c>
      <c r="D299" s="8"/>
    </row>
    <row r="300" spans="1:4" s="6" customFormat="1" ht="12.75" customHeight="1" hidden="1">
      <c r="A300" s="18"/>
      <c r="B300" s="10" t="s">
        <v>299</v>
      </c>
      <c r="C300" s="16" t="s">
        <v>632</v>
      </c>
      <c r="D300" s="8"/>
    </row>
    <row r="301" spans="1:4" s="6" customFormat="1" ht="12.75" customHeight="1" hidden="1">
      <c r="A301" s="18"/>
      <c r="B301" s="10" t="s">
        <v>299</v>
      </c>
      <c r="C301" s="16" t="s">
        <v>202</v>
      </c>
      <c r="D301" s="8"/>
    </row>
    <row r="302" spans="1:4" s="6" customFormat="1" ht="12.75" customHeight="1" hidden="1">
      <c r="A302" s="18"/>
      <c r="B302" s="10" t="s">
        <v>299</v>
      </c>
      <c r="C302" s="16" t="s">
        <v>691</v>
      </c>
      <c r="D302" s="8"/>
    </row>
    <row r="303" spans="1:4" s="6" customFormat="1" ht="12.75" customHeight="1" hidden="1">
      <c r="A303" s="18"/>
      <c r="B303" s="10" t="s">
        <v>364</v>
      </c>
      <c r="C303" s="16" t="s">
        <v>203</v>
      </c>
      <c r="D303" s="8"/>
    </row>
    <row r="304" spans="1:4" s="6" customFormat="1" ht="12.75" customHeight="1" hidden="1">
      <c r="A304" s="18"/>
      <c r="B304" s="10" t="s">
        <v>364</v>
      </c>
      <c r="C304" s="16" t="s">
        <v>204</v>
      </c>
      <c r="D304" s="8"/>
    </row>
    <row r="305" spans="1:4" s="6" customFormat="1" ht="12.75" customHeight="1" hidden="1">
      <c r="A305" s="18"/>
      <c r="B305" s="10" t="s">
        <v>364</v>
      </c>
      <c r="C305" s="16" t="s">
        <v>205</v>
      </c>
      <c r="D305" s="8"/>
    </row>
    <row r="306" spans="1:4" s="6" customFormat="1" ht="12.75" customHeight="1" hidden="1">
      <c r="A306" s="18"/>
      <c r="B306" s="10" t="s">
        <v>364</v>
      </c>
      <c r="C306" s="16" t="s">
        <v>206</v>
      </c>
      <c r="D306" s="8"/>
    </row>
    <row r="307" spans="1:4" s="6" customFormat="1" ht="12.75" customHeight="1" hidden="1">
      <c r="A307" s="18"/>
      <c r="B307" s="10" t="s">
        <v>364</v>
      </c>
      <c r="C307" s="16" t="s">
        <v>207</v>
      </c>
      <c r="D307" s="8"/>
    </row>
    <row r="308" spans="1:4" s="6" customFormat="1" ht="12.75" customHeight="1" hidden="1">
      <c r="A308" s="18"/>
      <c r="B308" s="10" t="s">
        <v>364</v>
      </c>
      <c r="C308" s="15" t="s">
        <v>208</v>
      </c>
      <c r="D308" s="8"/>
    </row>
    <row r="309" spans="1:4" s="6" customFormat="1" ht="12.75" customHeight="1" hidden="1">
      <c r="A309" s="18"/>
      <c r="B309" s="10" t="s">
        <v>364</v>
      </c>
      <c r="C309" s="15" t="s">
        <v>209</v>
      </c>
      <c r="D309" s="8"/>
    </row>
    <row r="310" spans="1:4" s="6" customFormat="1" ht="12.75" customHeight="1" hidden="1">
      <c r="A310" s="18"/>
      <c r="B310" s="10" t="s">
        <v>364</v>
      </c>
      <c r="C310" s="15" t="s">
        <v>210</v>
      </c>
      <c r="D310" s="8"/>
    </row>
    <row r="311" spans="1:4" s="6" customFormat="1" ht="12.75" customHeight="1" hidden="1">
      <c r="A311" s="18"/>
      <c r="B311" s="10" t="s">
        <v>364</v>
      </c>
      <c r="C311" s="15" t="s">
        <v>211</v>
      </c>
      <c r="D311" s="8"/>
    </row>
    <row r="312" spans="1:4" s="6" customFormat="1" ht="12.75" customHeight="1" hidden="1">
      <c r="A312" s="18"/>
      <c r="B312" s="10" t="s">
        <v>364</v>
      </c>
      <c r="C312" s="15" t="s">
        <v>212</v>
      </c>
      <c r="D312" s="8"/>
    </row>
    <row r="313" spans="1:4" s="6" customFormat="1" ht="12.75" customHeight="1" hidden="1">
      <c r="A313" s="18"/>
      <c r="B313" s="10" t="s">
        <v>364</v>
      </c>
      <c r="C313" s="15" t="s">
        <v>213</v>
      </c>
      <c r="D313" s="8"/>
    </row>
    <row r="314" spans="1:4" s="6" customFormat="1" ht="12.75" customHeight="1" hidden="1">
      <c r="A314" s="18"/>
      <c r="B314" s="10" t="s">
        <v>364</v>
      </c>
      <c r="C314" s="15" t="s">
        <v>214</v>
      </c>
      <c r="D314" s="8"/>
    </row>
    <row r="315" spans="1:4" s="6" customFormat="1" ht="12.75" customHeight="1" hidden="1">
      <c r="A315" s="18"/>
      <c r="B315" s="10" t="s">
        <v>364</v>
      </c>
      <c r="C315" s="15" t="s">
        <v>215</v>
      </c>
      <c r="D315" s="8"/>
    </row>
    <row r="316" spans="1:4" s="6" customFormat="1" ht="12.75" customHeight="1" hidden="1">
      <c r="A316" s="18"/>
      <c r="B316" s="10" t="s">
        <v>364</v>
      </c>
      <c r="C316" s="15" t="s">
        <v>216</v>
      </c>
      <c r="D316" s="8"/>
    </row>
    <row r="317" spans="1:4" s="6" customFormat="1" ht="12.75" customHeight="1" hidden="1">
      <c r="A317" s="18"/>
      <c r="B317" s="10" t="s">
        <v>364</v>
      </c>
      <c r="C317" s="15" t="s">
        <v>217</v>
      </c>
      <c r="D317" s="8"/>
    </row>
    <row r="318" spans="1:4" s="6" customFormat="1" ht="12.75" customHeight="1" hidden="1">
      <c r="A318" s="18"/>
      <c r="B318" s="10" t="s">
        <v>364</v>
      </c>
      <c r="C318" s="15" t="s">
        <v>218</v>
      </c>
      <c r="D318" s="8"/>
    </row>
    <row r="319" spans="1:4" s="6" customFormat="1" ht="12.75" customHeight="1" hidden="1">
      <c r="A319" s="18"/>
      <c r="B319" s="10" t="s">
        <v>364</v>
      </c>
      <c r="C319" s="15" t="s">
        <v>219</v>
      </c>
      <c r="D319" s="8"/>
    </row>
    <row r="320" spans="1:4" s="6" customFormat="1" ht="12.75" customHeight="1" hidden="1">
      <c r="A320" s="18"/>
      <c r="B320" s="10" t="s">
        <v>365</v>
      </c>
      <c r="C320" s="16" t="s">
        <v>220</v>
      </c>
      <c r="D320" s="8"/>
    </row>
    <row r="321" spans="1:4" s="6" customFormat="1" ht="12.75" customHeight="1" hidden="1">
      <c r="A321" s="18"/>
      <c r="B321" s="10" t="s">
        <v>365</v>
      </c>
      <c r="C321" s="16" t="s">
        <v>142</v>
      </c>
      <c r="D321" s="8"/>
    </row>
    <row r="322" spans="1:3" s="6" customFormat="1" ht="12.75" customHeight="1" hidden="1">
      <c r="A322" s="18"/>
      <c r="B322" s="10" t="s">
        <v>365</v>
      </c>
      <c r="C322" s="16" t="s">
        <v>143</v>
      </c>
    </row>
    <row r="323" spans="1:3" s="6" customFormat="1" ht="12.75" customHeight="1" hidden="1">
      <c r="A323" s="18"/>
      <c r="B323" s="10" t="s">
        <v>365</v>
      </c>
      <c r="C323" s="16" t="s">
        <v>496</v>
      </c>
    </row>
    <row r="324" spans="1:3" s="6" customFormat="1" ht="12.75" customHeight="1" hidden="1">
      <c r="A324" s="18"/>
      <c r="B324" s="10" t="s">
        <v>366</v>
      </c>
      <c r="C324" s="16" t="s">
        <v>497</v>
      </c>
    </row>
    <row r="325" spans="1:3" s="6" customFormat="1" ht="12.75" customHeight="1" hidden="1">
      <c r="A325" s="18"/>
      <c r="B325" s="10" t="s">
        <v>366</v>
      </c>
      <c r="C325" s="16" t="s">
        <v>144</v>
      </c>
    </row>
    <row r="326" spans="1:3" s="6" customFormat="1" ht="12.75" customHeight="1" hidden="1">
      <c r="A326" s="18"/>
      <c r="B326" s="10" t="s">
        <v>300</v>
      </c>
      <c r="C326" s="16" t="s">
        <v>145</v>
      </c>
    </row>
    <row r="327" spans="1:6" ht="12.75" customHeight="1" hidden="1">
      <c r="A327" s="18"/>
      <c r="B327" s="10" t="s">
        <v>300</v>
      </c>
      <c r="C327" s="16" t="s">
        <v>146</v>
      </c>
      <c r="F327" s="6"/>
    </row>
    <row r="328" spans="1:6" ht="12.75" customHeight="1" hidden="1">
      <c r="A328" s="18"/>
      <c r="B328" s="10" t="s">
        <v>300</v>
      </c>
      <c r="C328" s="16" t="s">
        <v>147</v>
      </c>
      <c r="F328" s="6"/>
    </row>
    <row r="329" spans="1:6" ht="12.75" customHeight="1" hidden="1">
      <c r="A329" s="18"/>
      <c r="B329" s="10" t="s">
        <v>300</v>
      </c>
      <c r="C329" s="16" t="s">
        <v>148</v>
      </c>
      <c r="F329" s="6"/>
    </row>
    <row r="330" spans="1:6" ht="12.75" customHeight="1" hidden="1">
      <c r="A330" s="18"/>
      <c r="B330" s="10" t="s">
        <v>300</v>
      </c>
      <c r="C330" s="16" t="s">
        <v>149</v>
      </c>
      <c r="F330" s="6"/>
    </row>
    <row r="331" spans="1:6" ht="12.75" customHeight="1" hidden="1">
      <c r="A331" s="18"/>
      <c r="B331" s="10" t="s">
        <v>300</v>
      </c>
      <c r="C331" s="16" t="s">
        <v>150</v>
      </c>
      <c r="F331" s="6"/>
    </row>
    <row r="332" spans="1:6" ht="12.75" hidden="1">
      <c r="A332" s="18"/>
      <c r="B332" s="10" t="s">
        <v>300</v>
      </c>
      <c r="C332" s="16" t="s">
        <v>151</v>
      </c>
      <c r="F332" s="6"/>
    </row>
    <row r="333" spans="1:6" ht="12.75" hidden="1">
      <c r="A333" s="18"/>
      <c r="B333" s="10" t="s">
        <v>300</v>
      </c>
      <c r="C333" s="16" t="s">
        <v>152</v>
      </c>
      <c r="F333" s="6"/>
    </row>
    <row r="334" spans="1:6" ht="12.75" hidden="1">
      <c r="A334" s="18"/>
      <c r="B334" s="10" t="s">
        <v>300</v>
      </c>
      <c r="C334" s="16" t="s">
        <v>153</v>
      </c>
      <c r="F334" s="6"/>
    </row>
    <row r="335" spans="1:6" ht="12.75" hidden="1">
      <c r="A335" s="18"/>
      <c r="B335" s="10" t="s">
        <v>300</v>
      </c>
      <c r="C335" s="16" t="s">
        <v>154</v>
      </c>
      <c r="F335" s="6"/>
    </row>
    <row r="336" spans="1:6" ht="12.75" hidden="1">
      <c r="A336" s="18"/>
      <c r="B336" s="10" t="s">
        <v>300</v>
      </c>
      <c r="C336" s="16" t="s">
        <v>155</v>
      </c>
      <c r="F336" s="6"/>
    </row>
    <row r="337" spans="1:6" ht="12.75" hidden="1">
      <c r="A337" s="18"/>
      <c r="B337" s="10" t="s">
        <v>300</v>
      </c>
      <c r="C337" s="16" t="s">
        <v>156</v>
      </c>
      <c r="F337" s="6"/>
    </row>
    <row r="338" spans="1:6" ht="12.75" hidden="1">
      <c r="A338" s="18"/>
      <c r="B338" s="10" t="s">
        <v>300</v>
      </c>
      <c r="C338" s="16" t="s">
        <v>157</v>
      </c>
      <c r="F338" s="6"/>
    </row>
    <row r="339" spans="1:3" ht="12.75" hidden="1">
      <c r="A339" s="18"/>
      <c r="B339" s="10" t="s">
        <v>300</v>
      </c>
      <c r="C339" s="16" t="s">
        <v>158</v>
      </c>
    </row>
    <row r="340" spans="1:3" ht="12.75" hidden="1">
      <c r="A340" s="18"/>
      <c r="B340" s="10" t="s">
        <v>300</v>
      </c>
      <c r="C340" s="16" t="s">
        <v>159</v>
      </c>
    </row>
    <row r="341" spans="1:3" ht="12.75" hidden="1">
      <c r="A341" s="18"/>
      <c r="B341" s="10" t="s">
        <v>300</v>
      </c>
      <c r="C341" s="16" t="s">
        <v>160</v>
      </c>
    </row>
    <row r="342" spans="1:3" ht="12.75" hidden="1">
      <c r="A342" s="18"/>
      <c r="B342" s="10" t="s">
        <v>300</v>
      </c>
      <c r="C342" s="16" t="s">
        <v>162</v>
      </c>
    </row>
    <row r="343" spans="1:3" ht="12.75" hidden="1">
      <c r="A343" s="18"/>
      <c r="B343" s="10" t="s">
        <v>300</v>
      </c>
      <c r="C343" s="16" t="s">
        <v>163</v>
      </c>
    </row>
    <row r="344" spans="1:3" ht="12.75" hidden="1">
      <c r="A344" s="18"/>
      <c r="B344" s="10" t="s">
        <v>300</v>
      </c>
      <c r="C344" s="16" t="s">
        <v>164</v>
      </c>
    </row>
    <row r="345" spans="1:3" ht="12.75" hidden="1">
      <c r="A345" s="18"/>
      <c r="B345" s="10" t="s">
        <v>300</v>
      </c>
      <c r="C345" s="16" t="s">
        <v>165</v>
      </c>
    </row>
    <row r="346" spans="1:3" ht="12.75" hidden="1">
      <c r="A346" s="18"/>
      <c r="B346" s="10" t="s">
        <v>300</v>
      </c>
      <c r="C346" s="16" t="s">
        <v>166</v>
      </c>
    </row>
    <row r="347" spans="1:3" ht="12.75" hidden="1">
      <c r="A347" s="18"/>
      <c r="B347" s="10" t="s">
        <v>300</v>
      </c>
      <c r="C347" s="16" t="s">
        <v>167</v>
      </c>
    </row>
    <row r="348" spans="1:3" ht="12.75" hidden="1">
      <c r="A348" s="18"/>
      <c r="B348" s="10" t="s">
        <v>300</v>
      </c>
      <c r="C348" s="16" t="s">
        <v>168</v>
      </c>
    </row>
    <row r="349" spans="1:3" ht="12.75" hidden="1">
      <c r="A349" s="18"/>
      <c r="B349" s="10" t="s">
        <v>300</v>
      </c>
      <c r="C349" s="16" t="s">
        <v>498</v>
      </c>
    </row>
    <row r="350" spans="1:3" ht="12.75" hidden="1">
      <c r="A350" s="18"/>
      <c r="B350" s="10" t="s">
        <v>300</v>
      </c>
      <c r="C350" s="16" t="s">
        <v>169</v>
      </c>
    </row>
    <row r="351" spans="1:3" ht="12.75" hidden="1">
      <c r="A351" s="18"/>
      <c r="B351" s="10" t="s">
        <v>300</v>
      </c>
      <c r="C351" s="16" t="s">
        <v>170</v>
      </c>
    </row>
    <row r="352" spans="1:3" ht="12.75" hidden="1">
      <c r="A352" s="18"/>
      <c r="B352" s="10" t="s">
        <v>300</v>
      </c>
      <c r="C352" s="16" t="s">
        <v>190</v>
      </c>
    </row>
    <row r="353" spans="1:3" ht="12.75" hidden="1">
      <c r="A353" s="18"/>
      <c r="B353" s="10" t="s">
        <v>300</v>
      </c>
      <c r="C353" s="16" t="s">
        <v>191</v>
      </c>
    </row>
    <row r="354" spans="1:3" ht="12.75" hidden="1">
      <c r="A354" s="18"/>
      <c r="B354" s="10" t="s">
        <v>300</v>
      </c>
      <c r="C354" s="16" t="s">
        <v>192</v>
      </c>
    </row>
    <row r="355" spans="1:3" ht="12.75" hidden="1">
      <c r="A355" s="18"/>
      <c r="B355" s="10" t="s">
        <v>300</v>
      </c>
      <c r="C355" s="16" t="s">
        <v>193</v>
      </c>
    </row>
    <row r="356" spans="1:3" ht="12.75" hidden="1">
      <c r="A356" s="18"/>
      <c r="B356" s="10" t="s">
        <v>300</v>
      </c>
      <c r="C356" s="16" t="s">
        <v>194</v>
      </c>
    </row>
    <row r="357" spans="1:3" ht="12.75" hidden="1">
      <c r="A357" s="18"/>
      <c r="B357" s="10" t="s">
        <v>300</v>
      </c>
      <c r="C357" s="16" t="s">
        <v>195</v>
      </c>
    </row>
    <row r="358" spans="1:3" ht="12.75" hidden="1">
      <c r="A358" s="18"/>
      <c r="B358" s="10" t="s">
        <v>300</v>
      </c>
      <c r="C358" s="16" t="s">
        <v>196</v>
      </c>
    </row>
    <row r="359" spans="1:3" ht="12.75" hidden="1">
      <c r="A359" s="18"/>
      <c r="B359" s="10" t="s">
        <v>300</v>
      </c>
      <c r="C359" s="16" t="s">
        <v>197</v>
      </c>
    </row>
    <row r="360" spans="1:3" ht="12.75" hidden="1">
      <c r="A360" s="22"/>
      <c r="B360" s="10" t="s">
        <v>300</v>
      </c>
      <c r="C360" s="16" t="s">
        <v>198</v>
      </c>
    </row>
    <row r="361" spans="1:3" ht="12.75" hidden="1">
      <c r="A361" s="22"/>
      <c r="B361" s="10" t="s">
        <v>300</v>
      </c>
      <c r="C361" s="16" t="s">
        <v>199</v>
      </c>
    </row>
    <row r="362" spans="1:3" ht="12.75" hidden="1">
      <c r="A362" s="22"/>
      <c r="B362" s="10" t="s">
        <v>300</v>
      </c>
      <c r="C362" s="16" t="s">
        <v>200</v>
      </c>
    </row>
    <row r="363" spans="1:3" ht="12.75" hidden="1">
      <c r="A363" s="22"/>
      <c r="B363" s="10" t="s">
        <v>300</v>
      </c>
      <c r="C363" s="16" t="s">
        <v>536</v>
      </c>
    </row>
    <row r="364" spans="1:3" ht="12.75" hidden="1">
      <c r="A364" s="22"/>
      <c r="B364" s="10" t="s">
        <v>300</v>
      </c>
      <c r="C364" s="16" t="s">
        <v>537</v>
      </c>
    </row>
    <row r="365" spans="2:3" ht="12.75" hidden="1">
      <c r="B365" s="10" t="s">
        <v>300</v>
      </c>
      <c r="C365" s="16" t="s">
        <v>538</v>
      </c>
    </row>
    <row r="366" spans="2:3" ht="12.75" hidden="1">
      <c r="B366" s="10" t="s">
        <v>300</v>
      </c>
      <c r="C366" s="16" t="s">
        <v>539</v>
      </c>
    </row>
    <row r="367" spans="2:3" ht="12.75" hidden="1">
      <c r="B367" s="10" t="s">
        <v>300</v>
      </c>
      <c r="C367" s="16" t="s">
        <v>540</v>
      </c>
    </row>
    <row r="368" spans="2:3" ht="12.75" hidden="1">
      <c r="B368" s="10" t="s">
        <v>300</v>
      </c>
      <c r="C368" s="16" t="s">
        <v>541</v>
      </c>
    </row>
    <row r="369" spans="2:3" ht="12.75" hidden="1">
      <c r="B369" s="10" t="s">
        <v>300</v>
      </c>
      <c r="C369" s="16" t="s">
        <v>542</v>
      </c>
    </row>
    <row r="370" spans="2:3" ht="12.75" hidden="1">
      <c r="B370" s="10" t="s">
        <v>300</v>
      </c>
      <c r="C370" s="16" t="s">
        <v>543</v>
      </c>
    </row>
    <row r="371" spans="2:3" ht="12.75" hidden="1">
      <c r="B371" s="10" t="s">
        <v>300</v>
      </c>
      <c r="C371" s="16" t="s">
        <v>544</v>
      </c>
    </row>
    <row r="372" spans="2:3" ht="12.75" hidden="1">
      <c r="B372" s="10" t="s">
        <v>300</v>
      </c>
      <c r="C372" s="16" t="s">
        <v>545</v>
      </c>
    </row>
    <row r="373" spans="2:3" ht="12.75" hidden="1">
      <c r="B373" s="10" t="s">
        <v>300</v>
      </c>
      <c r="C373" s="16" t="s">
        <v>546</v>
      </c>
    </row>
    <row r="374" spans="2:3" ht="12.75" hidden="1">
      <c r="B374" s="17" t="s">
        <v>300</v>
      </c>
      <c r="C374" s="16" t="s">
        <v>547</v>
      </c>
    </row>
    <row r="375" spans="2:3" ht="12.75" hidden="1">
      <c r="B375" s="17" t="s">
        <v>300</v>
      </c>
      <c r="C375" s="16" t="s">
        <v>499</v>
      </c>
    </row>
    <row r="376" spans="2:3" ht="12.75" hidden="1">
      <c r="B376" s="17" t="s">
        <v>300</v>
      </c>
      <c r="C376" s="16" t="s">
        <v>500</v>
      </c>
    </row>
    <row r="377" spans="2:3" ht="12.75" hidden="1">
      <c r="B377" s="17">
        <v>30</v>
      </c>
      <c r="C377" s="16" t="s">
        <v>695</v>
      </c>
    </row>
    <row r="378" spans="2:3" ht="12.75" hidden="1">
      <c r="B378" s="17" t="s">
        <v>300</v>
      </c>
      <c r="C378" s="16" t="s">
        <v>501</v>
      </c>
    </row>
    <row r="379" spans="2:3" ht="12.75" hidden="1">
      <c r="B379" s="17" t="s">
        <v>300</v>
      </c>
      <c r="C379" s="16" t="s">
        <v>122</v>
      </c>
    </row>
    <row r="380" spans="2:3" ht="12.75" hidden="1">
      <c r="B380" s="17" t="s">
        <v>301</v>
      </c>
      <c r="C380" s="16" t="s">
        <v>548</v>
      </c>
    </row>
    <row r="381" ht="12.75" hidden="1"/>
    <row r="382" ht="12.75" hidden="1">
      <c r="A382" s="6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1" operator="containsText" stopIfTrue="1" text="Filijala je obavila dodatnu kontrolu!">
      <formula>NOT(ISERROR(SEARCH("Filijala je obavila dodatnu kontrolu!",G21)))</formula>
    </cfRule>
    <cfRule type="cellIs" priority="2" dxfId="0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G278" sqref="G278"/>
    </sheetView>
  </sheetViews>
  <sheetFormatPr defaultColWidth="9.140625" defaultRowHeight="12.75"/>
  <cols>
    <col min="1" max="1" width="7.421875" style="82" customWidth="1"/>
    <col min="2" max="2" width="6.8515625" style="83" customWidth="1"/>
    <col min="3" max="3" width="32.140625" style="93" customWidth="1"/>
    <col min="4" max="4" width="14.421875" style="93" customWidth="1"/>
    <col min="5" max="5" width="14.00390625" style="93" customWidth="1"/>
    <col min="6" max="7" width="14.28125" style="93" customWidth="1"/>
    <col min="8" max="8" width="3.00390625" style="28" customWidth="1"/>
    <col min="9" max="16384" width="9.140625" style="28" customWidth="1"/>
  </cols>
  <sheetData>
    <row r="1" spans="1:9" ht="12.75">
      <c r="A1" s="24"/>
      <c r="B1" s="25"/>
      <c r="C1" s="26"/>
      <c r="D1" s="26"/>
      <c r="E1" s="26"/>
      <c r="F1" s="26"/>
      <c r="G1" s="26"/>
      <c r="H1" s="27"/>
      <c r="I1" s="27"/>
    </row>
    <row r="2" spans="1:9" ht="12.75">
      <c r="A2" s="29"/>
      <c r="B2" s="25"/>
      <c r="C2" s="26"/>
      <c r="D2" s="26"/>
      <c r="E2" s="26"/>
      <c r="F2" s="26"/>
      <c r="G2" s="30" t="s">
        <v>698</v>
      </c>
      <c r="H2" s="27"/>
      <c r="I2" s="27"/>
    </row>
    <row r="3" spans="1:9" ht="12.75">
      <c r="A3" s="29"/>
      <c r="B3" s="25"/>
      <c r="C3" s="26"/>
      <c r="D3" s="26"/>
      <c r="E3" s="26"/>
      <c r="F3" s="26"/>
      <c r="G3" s="26"/>
      <c r="H3" s="27"/>
      <c r="I3" s="27"/>
    </row>
    <row r="4" spans="1:9" ht="12.75">
      <c r="A4" s="29"/>
      <c r="B4" s="25"/>
      <c r="C4" s="26"/>
      <c r="D4" s="26"/>
      <c r="E4" s="26"/>
      <c r="F4" s="26"/>
      <c r="G4" s="26"/>
      <c r="H4" s="27"/>
      <c r="I4" s="27"/>
    </row>
    <row r="5" spans="1:9" ht="12.75">
      <c r="A5" s="29"/>
      <c r="B5" s="25"/>
      <c r="C5" s="26"/>
      <c r="D5" s="26"/>
      <c r="E5" s="26"/>
      <c r="F5" s="26"/>
      <c r="G5" s="26"/>
      <c r="H5" s="27"/>
      <c r="I5" s="27"/>
    </row>
    <row r="6" spans="1:9" ht="12.75">
      <c r="A6" s="29"/>
      <c r="B6" s="25"/>
      <c r="C6" s="26"/>
      <c r="D6" s="26"/>
      <c r="E6" s="26"/>
      <c r="F6" s="26"/>
      <c r="G6" s="26"/>
      <c r="H6" s="27"/>
      <c r="I6" s="27"/>
    </row>
    <row r="7" spans="1:7" ht="42" customHeight="1">
      <c r="A7" s="31" t="s">
        <v>584</v>
      </c>
      <c r="B7" s="32"/>
      <c r="C7" s="33"/>
      <c r="D7" s="33"/>
      <c r="E7" s="33"/>
      <c r="F7" s="33"/>
      <c r="G7" s="26"/>
    </row>
    <row r="8" spans="1:7" ht="16.5" customHeight="1">
      <c r="A8" s="162" t="str">
        <f>NazKorisnika</f>
        <v>Дом здравља "Др Сава Станојевић"</v>
      </c>
      <c r="B8" s="32"/>
      <c r="C8" s="33"/>
      <c r="D8" s="33"/>
      <c r="E8" s="33"/>
      <c r="F8" s="33"/>
      <c r="G8" s="26"/>
    </row>
    <row r="9" spans="1:7" ht="15.75">
      <c r="A9" s="34" t="str">
        <f>"Седиште:   "&amp;biop</f>
        <v>Седиште:   Трстеник</v>
      </c>
      <c r="B9" s="25"/>
      <c r="C9" s="35"/>
      <c r="E9" s="160" t="str">
        <f>"Матични број:   "&amp;MatBroj</f>
        <v>Матични број:   17185390</v>
      </c>
      <c r="F9" s="33"/>
      <c r="G9" s="26"/>
    </row>
    <row r="10" spans="1:7" ht="15.75">
      <c r="A10" s="34" t="str">
        <f>"ПИБ:   "&amp;bip</f>
        <v>ПИБ:   10136421</v>
      </c>
      <c r="B10" s="25"/>
      <c r="C10" s="35"/>
      <c r="E10" s="161" t="str">
        <f>"Број подрачуна:  "&amp;BrojPodr</f>
        <v>Број подрачуна:  840-423661-39</v>
      </c>
      <c r="F10" s="33"/>
      <c r="G10" s="26"/>
    </row>
    <row r="11" spans="1:7" ht="15.75">
      <c r="A11" s="36" t="s">
        <v>585</v>
      </c>
      <c r="B11" s="32"/>
      <c r="C11" s="33"/>
      <c r="D11" s="33"/>
      <c r="E11" s="33"/>
      <c r="F11" s="33"/>
      <c r="G11" s="26"/>
    </row>
    <row r="12" spans="1:7" ht="15.75">
      <c r="A12" s="37"/>
      <c r="B12" s="32"/>
      <c r="C12" s="33"/>
      <c r="D12" s="33"/>
      <c r="E12" s="33"/>
      <c r="F12" s="38"/>
      <c r="G12" s="26"/>
    </row>
    <row r="13" spans="1:7" ht="15.75">
      <c r="A13" s="39"/>
      <c r="B13" s="25"/>
      <c r="C13" s="26"/>
      <c r="D13" s="26"/>
      <c r="E13" s="26"/>
      <c r="F13" s="26"/>
      <c r="G13" s="26"/>
    </row>
    <row r="14" spans="1:8" ht="17.25" customHeight="1">
      <c r="A14" s="171" t="s">
        <v>699</v>
      </c>
      <c r="B14" s="171"/>
      <c r="C14" s="171"/>
      <c r="D14" s="171"/>
      <c r="E14" s="171"/>
      <c r="F14" s="171"/>
      <c r="G14" s="171"/>
      <c r="H14" s="40"/>
    </row>
    <row r="15" spans="1:8" ht="14.25" customHeight="1">
      <c r="A15" s="172" t="s">
        <v>1294</v>
      </c>
      <c r="B15" s="172"/>
      <c r="C15" s="172"/>
      <c r="D15" s="172"/>
      <c r="E15" s="172"/>
      <c r="F15" s="172"/>
      <c r="G15" s="172"/>
      <c r="H15" s="41"/>
    </row>
    <row r="16" spans="1:7" ht="12.75">
      <c r="A16" s="29"/>
      <c r="B16" s="25"/>
      <c r="C16" s="26"/>
      <c r="D16" s="26"/>
      <c r="E16" s="26"/>
      <c r="F16" s="26"/>
      <c r="G16" s="26"/>
    </row>
    <row r="17" spans="1:7" ht="12.75">
      <c r="A17" s="29"/>
      <c r="B17" s="25"/>
      <c r="C17" s="26"/>
      <c r="D17" s="26"/>
      <c r="E17" s="26"/>
      <c r="F17" s="26"/>
      <c r="G17" s="42" t="s">
        <v>201</v>
      </c>
    </row>
    <row r="18" spans="1:7" ht="36">
      <c r="A18" s="173" t="s">
        <v>467</v>
      </c>
      <c r="B18" s="174" t="s">
        <v>468</v>
      </c>
      <c r="C18" s="173" t="s">
        <v>469</v>
      </c>
      <c r="D18" s="45" t="s">
        <v>700</v>
      </c>
      <c r="E18" s="173" t="s">
        <v>701</v>
      </c>
      <c r="F18" s="173"/>
      <c r="G18" s="173"/>
    </row>
    <row r="19" spans="1:7" ht="12.75">
      <c r="A19" s="173"/>
      <c r="B19" s="174"/>
      <c r="C19" s="173"/>
      <c r="D19" s="175" t="s">
        <v>702</v>
      </c>
      <c r="E19" s="173" t="s">
        <v>703</v>
      </c>
      <c r="F19" s="173" t="s">
        <v>704</v>
      </c>
      <c r="G19" s="177" t="s">
        <v>705</v>
      </c>
    </row>
    <row r="20" spans="1:7" ht="12.75">
      <c r="A20" s="173"/>
      <c r="B20" s="174"/>
      <c r="C20" s="173"/>
      <c r="D20" s="176"/>
      <c r="E20" s="173"/>
      <c r="F20" s="173"/>
      <c r="G20" s="176"/>
    </row>
    <row r="21" spans="1:7" ht="12.75">
      <c r="A21" s="43">
        <v>1</v>
      </c>
      <c r="B21" s="44">
        <v>2</v>
      </c>
      <c r="C21" s="43">
        <v>3</v>
      </c>
      <c r="D21" s="43">
        <v>4</v>
      </c>
      <c r="E21" s="43">
        <v>5</v>
      </c>
      <c r="F21" s="43">
        <v>6</v>
      </c>
      <c r="G21" s="43">
        <v>7</v>
      </c>
    </row>
    <row r="22" spans="1:7" ht="14.25">
      <c r="A22" s="43"/>
      <c r="B22" s="44"/>
      <c r="C22" s="47" t="s">
        <v>706</v>
      </c>
      <c r="D22" s="48"/>
      <c r="E22" s="49"/>
      <c r="F22" s="49"/>
      <c r="G22" s="49"/>
    </row>
    <row r="23" spans="1:7" s="52" customFormat="1" ht="24">
      <c r="A23" s="43" t="s">
        <v>707</v>
      </c>
      <c r="B23" s="44" t="s">
        <v>708</v>
      </c>
      <c r="C23" s="50" t="s">
        <v>709</v>
      </c>
      <c r="D23" s="51">
        <f>D24+D42</f>
        <v>152570</v>
      </c>
      <c r="E23" s="51">
        <f>E24+E42</f>
        <v>422690</v>
      </c>
      <c r="F23" s="51">
        <f>F24+F42</f>
        <v>275050</v>
      </c>
      <c r="G23" s="51">
        <f aca="true" t="shared" si="0" ref="G23:G86">E23-F23</f>
        <v>147640</v>
      </c>
    </row>
    <row r="24" spans="1:7" s="52" customFormat="1" ht="36">
      <c r="A24" s="43" t="s">
        <v>710</v>
      </c>
      <c r="B24" s="44" t="s">
        <v>711</v>
      </c>
      <c r="C24" s="50" t="s">
        <v>712</v>
      </c>
      <c r="D24" s="51">
        <f>D25+D29+D31+D33+D37+D40</f>
        <v>151786</v>
      </c>
      <c r="E24" s="51">
        <f>E25+E29+E31+E33+E37+E40</f>
        <v>417717</v>
      </c>
      <c r="F24" s="51">
        <f>F25+F29+F31+F33+F37+F40</f>
        <v>270551</v>
      </c>
      <c r="G24" s="51">
        <f t="shared" si="0"/>
        <v>147166</v>
      </c>
    </row>
    <row r="25" spans="1:7" s="52" customFormat="1" ht="24">
      <c r="A25" s="43" t="s">
        <v>713</v>
      </c>
      <c r="B25" s="44" t="s">
        <v>714</v>
      </c>
      <c r="C25" s="50" t="s">
        <v>715</v>
      </c>
      <c r="D25" s="51">
        <f>SUM(D26:D28)</f>
        <v>151786</v>
      </c>
      <c r="E25" s="51">
        <f>SUM(E26:E28)</f>
        <v>417717</v>
      </c>
      <c r="F25" s="51">
        <f>SUM(F26:F28)</f>
        <v>270551</v>
      </c>
      <c r="G25" s="51">
        <f t="shared" si="0"/>
        <v>147166</v>
      </c>
    </row>
    <row r="26" spans="1:7" ht="17.25" customHeight="1">
      <c r="A26" s="53" t="s">
        <v>716</v>
      </c>
      <c r="B26" s="54" t="s">
        <v>717</v>
      </c>
      <c r="C26" s="55" t="s">
        <v>718</v>
      </c>
      <c r="D26" s="56">
        <v>136757</v>
      </c>
      <c r="E26" s="56">
        <v>299135</v>
      </c>
      <c r="F26" s="56">
        <v>166814</v>
      </c>
      <c r="G26" s="51">
        <f t="shared" si="0"/>
        <v>132321</v>
      </c>
    </row>
    <row r="27" spans="1:7" ht="17.25" customHeight="1">
      <c r="A27" s="53" t="s">
        <v>719</v>
      </c>
      <c r="B27" s="54" t="s">
        <v>720</v>
      </c>
      <c r="C27" s="55" t="s">
        <v>721</v>
      </c>
      <c r="D27" s="56">
        <v>15029</v>
      </c>
      <c r="E27" s="56">
        <v>118582</v>
      </c>
      <c r="F27" s="56">
        <v>103737</v>
      </c>
      <c r="G27" s="51">
        <f t="shared" si="0"/>
        <v>14845</v>
      </c>
    </row>
    <row r="28" spans="1:7" ht="17.25" customHeight="1">
      <c r="A28" s="53" t="s">
        <v>722</v>
      </c>
      <c r="B28" s="54" t="s">
        <v>723</v>
      </c>
      <c r="C28" s="55" t="s">
        <v>516</v>
      </c>
      <c r="D28" s="56"/>
      <c r="E28" s="56"/>
      <c r="F28" s="56"/>
      <c r="G28" s="51">
        <f t="shared" si="0"/>
        <v>0</v>
      </c>
    </row>
    <row r="29" spans="1:7" s="52" customFormat="1" ht="17.25" customHeight="1">
      <c r="A29" s="43">
        <v>1007</v>
      </c>
      <c r="B29" s="44" t="s">
        <v>724</v>
      </c>
      <c r="C29" s="50" t="s">
        <v>725</v>
      </c>
      <c r="D29" s="51">
        <f>D30</f>
        <v>0</v>
      </c>
      <c r="E29" s="51">
        <f>E30</f>
        <v>0</v>
      </c>
      <c r="F29" s="51">
        <f>F30</f>
        <v>0</v>
      </c>
      <c r="G29" s="51">
        <f t="shared" si="0"/>
        <v>0</v>
      </c>
    </row>
    <row r="30" spans="1:7" ht="17.25" customHeight="1">
      <c r="A30" s="53">
        <v>1008</v>
      </c>
      <c r="B30" s="54" t="s">
        <v>726</v>
      </c>
      <c r="C30" s="55" t="s">
        <v>511</v>
      </c>
      <c r="D30" s="56"/>
      <c r="E30" s="56"/>
      <c r="F30" s="56"/>
      <c r="G30" s="51">
        <f t="shared" si="0"/>
        <v>0</v>
      </c>
    </row>
    <row r="31" spans="1:7" s="52" customFormat="1" ht="17.25" customHeight="1">
      <c r="A31" s="43">
        <v>1009</v>
      </c>
      <c r="B31" s="44" t="s">
        <v>727</v>
      </c>
      <c r="C31" s="50" t="s">
        <v>728</v>
      </c>
      <c r="D31" s="51">
        <f>D32</f>
        <v>0</v>
      </c>
      <c r="E31" s="51">
        <f>E32</f>
        <v>0</v>
      </c>
      <c r="F31" s="51">
        <f>F32</f>
        <v>0</v>
      </c>
      <c r="G31" s="51">
        <f t="shared" si="0"/>
        <v>0</v>
      </c>
    </row>
    <row r="32" spans="1:7" ht="17.25" customHeight="1">
      <c r="A32" s="53">
        <v>1010</v>
      </c>
      <c r="B32" s="54" t="s">
        <v>729</v>
      </c>
      <c r="C32" s="55" t="s">
        <v>382</v>
      </c>
      <c r="D32" s="56"/>
      <c r="E32" s="56"/>
      <c r="F32" s="56"/>
      <c r="G32" s="51">
        <f t="shared" si="0"/>
        <v>0</v>
      </c>
    </row>
    <row r="33" spans="1:7" s="52" customFormat="1" ht="24">
      <c r="A33" s="43">
        <v>1011</v>
      </c>
      <c r="B33" s="44" t="s">
        <v>730</v>
      </c>
      <c r="C33" s="50" t="s">
        <v>731</v>
      </c>
      <c r="D33" s="51">
        <f>SUM(D34:D36)</f>
        <v>0</v>
      </c>
      <c r="E33" s="51">
        <f>SUM(E34:E36)</f>
        <v>0</v>
      </c>
      <c r="F33" s="51">
        <f>SUM(F34:F36)</f>
        <v>0</v>
      </c>
      <c r="G33" s="51">
        <f t="shared" si="0"/>
        <v>0</v>
      </c>
    </row>
    <row r="34" spans="1:7" ht="17.25" customHeight="1">
      <c r="A34" s="53">
        <v>1012</v>
      </c>
      <c r="B34" s="54" t="s">
        <v>732</v>
      </c>
      <c r="C34" s="55" t="s">
        <v>325</v>
      </c>
      <c r="D34" s="56"/>
      <c r="E34" s="56"/>
      <c r="F34" s="56"/>
      <c r="G34" s="51">
        <f t="shared" si="0"/>
        <v>0</v>
      </c>
    </row>
    <row r="35" spans="1:7" ht="17.25" customHeight="1">
      <c r="A35" s="53">
        <v>1013</v>
      </c>
      <c r="B35" s="54" t="s">
        <v>733</v>
      </c>
      <c r="C35" s="55" t="s">
        <v>734</v>
      </c>
      <c r="D35" s="56"/>
      <c r="E35" s="56"/>
      <c r="F35" s="56"/>
      <c r="G35" s="51">
        <f t="shared" si="0"/>
        <v>0</v>
      </c>
    </row>
    <row r="36" spans="1:7" ht="17.25" customHeight="1">
      <c r="A36" s="53">
        <v>1014</v>
      </c>
      <c r="B36" s="54" t="s">
        <v>735</v>
      </c>
      <c r="C36" s="55" t="s">
        <v>736</v>
      </c>
      <c r="D36" s="56"/>
      <c r="E36" s="56"/>
      <c r="F36" s="56"/>
      <c r="G36" s="51">
        <f t="shared" si="0"/>
        <v>0</v>
      </c>
    </row>
    <row r="37" spans="1:7" s="52" customFormat="1" ht="24">
      <c r="A37" s="43">
        <v>1015</v>
      </c>
      <c r="B37" s="44" t="s">
        <v>737</v>
      </c>
      <c r="C37" s="50" t="s">
        <v>738</v>
      </c>
      <c r="D37" s="51">
        <f>D38+D39</f>
        <v>0</v>
      </c>
      <c r="E37" s="51">
        <f>E38+E39</f>
        <v>0</v>
      </c>
      <c r="F37" s="51">
        <f>F38+F39</f>
        <v>0</v>
      </c>
      <c r="G37" s="51">
        <f t="shared" si="0"/>
        <v>0</v>
      </c>
    </row>
    <row r="38" spans="1:7" ht="17.25" customHeight="1">
      <c r="A38" s="53">
        <v>1016</v>
      </c>
      <c r="B38" s="54" t="s">
        <v>739</v>
      </c>
      <c r="C38" s="55" t="s">
        <v>740</v>
      </c>
      <c r="D38" s="56"/>
      <c r="E38" s="56"/>
      <c r="F38" s="56"/>
      <c r="G38" s="51">
        <f t="shared" si="0"/>
        <v>0</v>
      </c>
    </row>
    <row r="39" spans="1:7" ht="17.25" customHeight="1">
      <c r="A39" s="53">
        <v>1017</v>
      </c>
      <c r="B39" s="54" t="s">
        <v>741</v>
      </c>
      <c r="C39" s="55" t="s">
        <v>742</v>
      </c>
      <c r="D39" s="56"/>
      <c r="E39" s="56"/>
      <c r="F39" s="56"/>
      <c r="G39" s="57">
        <f t="shared" si="0"/>
        <v>0</v>
      </c>
    </row>
    <row r="40" spans="1:7" s="52" customFormat="1" ht="17.25" customHeight="1">
      <c r="A40" s="43">
        <v>1018</v>
      </c>
      <c r="B40" s="44" t="s">
        <v>743</v>
      </c>
      <c r="C40" s="50" t="s">
        <v>744</v>
      </c>
      <c r="D40" s="51">
        <f>D41</f>
        <v>0</v>
      </c>
      <c r="E40" s="51">
        <f>E41</f>
        <v>0</v>
      </c>
      <c r="F40" s="51">
        <f>F41</f>
        <v>0</v>
      </c>
      <c r="G40" s="51">
        <f t="shared" si="0"/>
        <v>0</v>
      </c>
    </row>
    <row r="41" spans="1:7" ht="17.25" customHeight="1">
      <c r="A41" s="53">
        <v>1019</v>
      </c>
      <c r="B41" s="54" t="s">
        <v>745</v>
      </c>
      <c r="C41" s="55" t="s">
        <v>401</v>
      </c>
      <c r="D41" s="56"/>
      <c r="E41" s="56"/>
      <c r="F41" s="56"/>
      <c r="G41" s="51">
        <f t="shared" si="0"/>
        <v>0</v>
      </c>
    </row>
    <row r="42" spans="1:8" s="52" customFormat="1" ht="24">
      <c r="A42" s="43">
        <v>1020</v>
      </c>
      <c r="B42" s="44" t="s">
        <v>746</v>
      </c>
      <c r="C42" s="50" t="s">
        <v>747</v>
      </c>
      <c r="D42" s="51">
        <f>D43+D51</f>
        <v>784</v>
      </c>
      <c r="E42" s="51">
        <f>E43+E51</f>
        <v>4973</v>
      </c>
      <c r="F42" s="51">
        <f>F43+F51</f>
        <v>4499</v>
      </c>
      <c r="G42" s="51">
        <f t="shared" si="0"/>
        <v>474</v>
      </c>
      <c r="H42" s="58"/>
    </row>
    <row r="43" spans="1:7" s="52" customFormat="1" ht="17.25" customHeight="1">
      <c r="A43" s="43">
        <v>1021</v>
      </c>
      <c r="B43" s="44" t="s">
        <v>748</v>
      </c>
      <c r="C43" s="50" t="s">
        <v>749</v>
      </c>
      <c r="D43" s="51">
        <f>SUM(D44:D50)</f>
        <v>0</v>
      </c>
      <c r="E43" s="51">
        <f>SUM(E44:E50)</f>
        <v>0</v>
      </c>
      <c r="F43" s="51">
        <f>SUM(F44:F50)</f>
        <v>0</v>
      </c>
      <c r="G43" s="51">
        <f t="shared" si="0"/>
        <v>0</v>
      </c>
    </row>
    <row r="44" spans="1:7" ht="17.25" customHeight="1">
      <c r="A44" s="53">
        <v>1022</v>
      </c>
      <c r="B44" s="54" t="s">
        <v>750</v>
      </c>
      <c r="C44" s="55" t="s">
        <v>292</v>
      </c>
      <c r="D44" s="56"/>
      <c r="E44" s="56"/>
      <c r="F44" s="56"/>
      <c r="G44" s="51">
        <f t="shared" si="0"/>
        <v>0</v>
      </c>
    </row>
    <row r="45" spans="1:7" ht="36">
      <c r="A45" s="173" t="s">
        <v>467</v>
      </c>
      <c r="B45" s="174" t="s">
        <v>468</v>
      </c>
      <c r="C45" s="173" t="s">
        <v>469</v>
      </c>
      <c r="D45" s="45" t="s">
        <v>700</v>
      </c>
      <c r="E45" s="173" t="s">
        <v>701</v>
      </c>
      <c r="F45" s="173"/>
      <c r="G45" s="173"/>
    </row>
    <row r="46" spans="1:7" ht="12.75">
      <c r="A46" s="173"/>
      <c r="B46" s="174"/>
      <c r="C46" s="173"/>
      <c r="D46" s="175" t="s">
        <v>702</v>
      </c>
      <c r="E46" s="173" t="s">
        <v>703</v>
      </c>
      <c r="F46" s="173" t="s">
        <v>704</v>
      </c>
      <c r="G46" s="177" t="s">
        <v>751</v>
      </c>
    </row>
    <row r="47" spans="1:7" ht="12.75">
      <c r="A47" s="173"/>
      <c r="B47" s="174"/>
      <c r="C47" s="173"/>
      <c r="D47" s="176"/>
      <c r="E47" s="173"/>
      <c r="F47" s="173"/>
      <c r="G47" s="176"/>
    </row>
    <row r="48" spans="1:7" s="59" customFormat="1" ht="12.75">
      <c r="A48" s="44">
        <v>1</v>
      </c>
      <c r="B48" s="44">
        <v>2</v>
      </c>
      <c r="C48" s="44">
        <v>3</v>
      </c>
      <c r="D48" s="44" t="s">
        <v>367</v>
      </c>
      <c r="E48" s="44" t="s">
        <v>368</v>
      </c>
      <c r="F48" s="44" t="s">
        <v>369</v>
      </c>
      <c r="G48" s="44" t="s">
        <v>370</v>
      </c>
    </row>
    <row r="49" spans="1:7" ht="15" customHeight="1">
      <c r="A49" s="53">
        <v>1023</v>
      </c>
      <c r="B49" s="54" t="s">
        <v>752</v>
      </c>
      <c r="C49" s="55" t="s">
        <v>753</v>
      </c>
      <c r="D49" s="56"/>
      <c r="E49" s="56"/>
      <c r="F49" s="56"/>
      <c r="G49" s="51">
        <f t="shared" si="0"/>
        <v>0</v>
      </c>
    </row>
    <row r="50" spans="1:7" ht="15" customHeight="1">
      <c r="A50" s="53">
        <v>1024</v>
      </c>
      <c r="B50" s="54" t="s">
        <v>754</v>
      </c>
      <c r="C50" s="55" t="s">
        <v>755</v>
      </c>
      <c r="D50" s="56"/>
      <c r="E50" s="56"/>
      <c r="F50" s="56"/>
      <c r="G50" s="51">
        <f t="shared" si="0"/>
        <v>0</v>
      </c>
    </row>
    <row r="51" spans="1:7" s="52" customFormat="1" ht="36">
      <c r="A51" s="43">
        <v>1025</v>
      </c>
      <c r="B51" s="44" t="s">
        <v>756</v>
      </c>
      <c r="C51" s="50" t="s">
        <v>757</v>
      </c>
      <c r="D51" s="51">
        <f>D52+D53</f>
        <v>784</v>
      </c>
      <c r="E51" s="51">
        <f>E52+E53</f>
        <v>4973</v>
      </c>
      <c r="F51" s="51">
        <f>F52+F53</f>
        <v>4499</v>
      </c>
      <c r="G51" s="51">
        <f t="shared" si="0"/>
        <v>474</v>
      </c>
    </row>
    <row r="52" spans="1:7" ht="15" customHeight="1">
      <c r="A52" s="53">
        <v>1026</v>
      </c>
      <c r="B52" s="54" t="s">
        <v>758</v>
      </c>
      <c r="C52" s="55" t="s">
        <v>759</v>
      </c>
      <c r="D52" s="56">
        <v>490</v>
      </c>
      <c r="E52" s="56">
        <v>4758</v>
      </c>
      <c r="F52" s="56">
        <v>4499</v>
      </c>
      <c r="G52" s="51">
        <f t="shared" si="0"/>
        <v>259</v>
      </c>
    </row>
    <row r="53" spans="1:7" ht="15" customHeight="1">
      <c r="A53" s="53">
        <v>1027</v>
      </c>
      <c r="B53" s="54" t="s">
        <v>760</v>
      </c>
      <c r="C53" s="55" t="s">
        <v>761</v>
      </c>
      <c r="D53" s="56">
        <v>294</v>
      </c>
      <c r="E53" s="56">
        <v>215</v>
      </c>
      <c r="F53" s="56"/>
      <c r="G53" s="51">
        <f t="shared" si="0"/>
        <v>215</v>
      </c>
    </row>
    <row r="54" spans="1:7" s="52" customFormat="1" ht="24">
      <c r="A54" s="43">
        <v>1028</v>
      </c>
      <c r="B54" s="44">
        <v>100000</v>
      </c>
      <c r="C54" s="50" t="s">
        <v>762</v>
      </c>
      <c r="D54" s="51">
        <f>D55+D75+D97</f>
        <v>41296</v>
      </c>
      <c r="E54" s="51">
        <f>E55+E75+E97</f>
        <v>42823</v>
      </c>
      <c r="F54" s="51">
        <f>F55+F75+F97</f>
        <v>0</v>
      </c>
      <c r="G54" s="51">
        <f t="shared" si="0"/>
        <v>42823</v>
      </c>
    </row>
    <row r="55" spans="1:7" s="52" customFormat="1" ht="24">
      <c r="A55" s="43">
        <v>1029</v>
      </c>
      <c r="B55" s="44">
        <v>110000</v>
      </c>
      <c r="C55" s="50" t="s">
        <v>763</v>
      </c>
      <c r="D55" s="51">
        <f>D56+D66</f>
        <v>0</v>
      </c>
      <c r="E55" s="51">
        <f>E56+E66</f>
        <v>0</v>
      </c>
      <c r="F55" s="51">
        <f>F56+F66</f>
        <v>0</v>
      </c>
      <c r="G55" s="51">
        <f t="shared" si="0"/>
        <v>0</v>
      </c>
    </row>
    <row r="56" spans="1:7" s="52" customFormat="1" ht="36">
      <c r="A56" s="43">
        <v>1030</v>
      </c>
      <c r="B56" s="44">
        <v>111000</v>
      </c>
      <c r="C56" s="50" t="s">
        <v>764</v>
      </c>
      <c r="D56" s="51">
        <f>SUM(D57:D65)</f>
        <v>0</v>
      </c>
      <c r="E56" s="51">
        <f>SUM(E57:E65)</f>
        <v>0</v>
      </c>
      <c r="F56" s="51">
        <f>SUM(F57:F65)</f>
        <v>0</v>
      </c>
      <c r="G56" s="51">
        <f t="shared" si="0"/>
        <v>0</v>
      </c>
    </row>
    <row r="57" spans="1:7" ht="24">
      <c r="A57" s="53">
        <v>1031</v>
      </c>
      <c r="B57" s="54">
        <v>111100</v>
      </c>
      <c r="C57" s="55" t="s">
        <v>765</v>
      </c>
      <c r="D57" s="56"/>
      <c r="E57" s="56"/>
      <c r="F57" s="56"/>
      <c r="G57" s="51">
        <f t="shared" si="0"/>
        <v>0</v>
      </c>
    </row>
    <row r="58" spans="1:7" ht="17.25" customHeight="1">
      <c r="A58" s="53">
        <v>1032</v>
      </c>
      <c r="B58" s="54">
        <v>111200</v>
      </c>
      <c r="C58" s="55" t="s">
        <v>293</v>
      </c>
      <c r="D58" s="56"/>
      <c r="E58" s="56"/>
      <c r="F58" s="56"/>
      <c r="G58" s="51">
        <f t="shared" si="0"/>
        <v>0</v>
      </c>
    </row>
    <row r="59" spans="1:7" ht="24">
      <c r="A59" s="53">
        <v>1033</v>
      </c>
      <c r="B59" s="54">
        <v>111300</v>
      </c>
      <c r="C59" s="55" t="s">
        <v>421</v>
      </c>
      <c r="D59" s="56"/>
      <c r="E59" s="56"/>
      <c r="F59" s="56"/>
      <c r="G59" s="51">
        <f t="shared" si="0"/>
        <v>0</v>
      </c>
    </row>
    <row r="60" spans="1:7" ht="17.25" customHeight="1">
      <c r="A60" s="53">
        <v>1034</v>
      </c>
      <c r="B60" s="54">
        <v>111400</v>
      </c>
      <c r="C60" s="55" t="s">
        <v>140</v>
      </c>
      <c r="D60" s="56"/>
      <c r="E60" s="56"/>
      <c r="F60" s="56"/>
      <c r="G60" s="51">
        <f t="shared" si="0"/>
        <v>0</v>
      </c>
    </row>
    <row r="61" spans="1:7" ht="24">
      <c r="A61" s="53">
        <v>1035</v>
      </c>
      <c r="B61" s="54">
        <v>111500</v>
      </c>
      <c r="C61" s="55" t="s">
        <v>766</v>
      </c>
      <c r="D61" s="56"/>
      <c r="E61" s="56"/>
      <c r="F61" s="56"/>
      <c r="G61" s="51">
        <f t="shared" si="0"/>
        <v>0</v>
      </c>
    </row>
    <row r="62" spans="1:7" ht="24">
      <c r="A62" s="53">
        <v>1036</v>
      </c>
      <c r="B62" s="54">
        <v>111600</v>
      </c>
      <c r="C62" s="55" t="s">
        <v>422</v>
      </c>
      <c r="D62" s="56"/>
      <c r="E62" s="56"/>
      <c r="F62" s="56"/>
      <c r="G62" s="51">
        <f t="shared" si="0"/>
        <v>0</v>
      </c>
    </row>
    <row r="63" spans="1:7" ht="24">
      <c r="A63" s="53">
        <v>1037</v>
      </c>
      <c r="B63" s="54">
        <v>111700</v>
      </c>
      <c r="C63" s="55" t="s">
        <v>767</v>
      </c>
      <c r="D63" s="56"/>
      <c r="E63" s="56"/>
      <c r="F63" s="56"/>
      <c r="G63" s="51">
        <f t="shared" si="0"/>
        <v>0</v>
      </c>
    </row>
    <row r="64" spans="1:7" ht="24">
      <c r="A64" s="53">
        <v>1038</v>
      </c>
      <c r="B64" s="54">
        <v>111800</v>
      </c>
      <c r="C64" s="55" t="s">
        <v>423</v>
      </c>
      <c r="D64" s="56"/>
      <c r="E64" s="56"/>
      <c r="F64" s="56"/>
      <c r="G64" s="51">
        <f t="shared" si="0"/>
        <v>0</v>
      </c>
    </row>
    <row r="65" spans="1:7" ht="17.25" customHeight="1">
      <c r="A65" s="53">
        <v>1039</v>
      </c>
      <c r="B65" s="54">
        <v>111900</v>
      </c>
      <c r="C65" s="55" t="s">
        <v>768</v>
      </c>
      <c r="D65" s="56"/>
      <c r="E65" s="56"/>
      <c r="F65" s="56"/>
      <c r="G65" s="51">
        <f t="shared" si="0"/>
        <v>0</v>
      </c>
    </row>
    <row r="66" spans="1:7" s="52" customFormat="1" ht="27.75" customHeight="1">
      <c r="A66" s="43">
        <v>1040</v>
      </c>
      <c r="B66" s="44">
        <v>112000</v>
      </c>
      <c r="C66" s="50" t="s">
        <v>769</v>
      </c>
      <c r="D66" s="51">
        <f>SUM(D67:D74)</f>
        <v>0</v>
      </c>
      <c r="E66" s="51">
        <f>SUM(E67:E74)</f>
        <v>0</v>
      </c>
      <c r="F66" s="51">
        <f>SUM(F67:F74)</f>
        <v>0</v>
      </c>
      <c r="G66" s="51">
        <f t="shared" si="0"/>
        <v>0</v>
      </c>
    </row>
    <row r="67" spans="1:7" ht="24">
      <c r="A67" s="53">
        <v>1041</v>
      </c>
      <c r="B67" s="54">
        <v>112100</v>
      </c>
      <c r="C67" s="55" t="s">
        <v>770</v>
      </c>
      <c r="D67" s="56"/>
      <c r="E67" s="56"/>
      <c r="F67" s="56"/>
      <c r="G67" s="51">
        <f t="shared" si="0"/>
        <v>0</v>
      </c>
    </row>
    <row r="68" spans="1:7" ht="15" customHeight="1">
      <c r="A68" s="53">
        <v>1042</v>
      </c>
      <c r="B68" s="54">
        <v>112200</v>
      </c>
      <c r="C68" s="55" t="s">
        <v>572</v>
      </c>
      <c r="D68" s="56"/>
      <c r="E68" s="56"/>
      <c r="F68" s="56"/>
      <c r="G68" s="51">
        <f t="shared" si="0"/>
        <v>0</v>
      </c>
    </row>
    <row r="69" spans="1:7" ht="15" customHeight="1">
      <c r="A69" s="53">
        <v>1043</v>
      </c>
      <c r="B69" s="54">
        <v>112300</v>
      </c>
      <c r="C69" s="55" t="s">
        <v>573</v>
      </c>
      <c r="D69" s="56"/>
      <c r="E69" s="56"/>
      <c r="F69" s="56"/>
      <c r="G69" s="51">
        <f t="shared" si="0"/>
        <v>0</v>
      </c>
    </row>
    <row r="70" spans="1:7" ht="15" customHeight="1">
      <c r="A70" s="53">
        <v>1044</v>
      </c>
      <c r="B70" s="54">
        <v>112400</v>
      </c>
      <c r="C70" s="55" t="s">
        <v>574</v>
      </c>
      <c r="D70" s="56"/>
      <c r="E70" s="56"/>
      <c r="F70" s="56"/>
      <c r="G70" s="51">
        <f t="shared" si="0"/>
        <v>0</v>
      </c>
    </row>
    <row r="71" spans="1:7" ht="24">
      <c r="A71" s="53">
        <v>1045</v>
      </c>
      <c r="B71" s="54">
        <v>112500</v>
      </c>
      <c r="C71" s="55" t="s">
        <v>575</v>
      </c>
      <c r="D71" s="56"/>
      <c r="E71" s="56"/>
      <c r="F71" s="56"/>
      <c r="G71" s="51">
        <f t="shared" si="0"/>
        <v>0</v>
      </c>
    </row>
    <row r="72" spans="1:7" ht="24">
      <c r="A72" s="53">
        <v>1046</v>
      </c>
      <c r="B72" s="54">
        <v>112600</v>
      </c>
      <c r="C72" s="55" t="s">
        <v>310</v>
      </c>
      <c r="D72" s="56"/>
      <c r="E72" s="56"/>
      <c r="F72" s="56"/>
      <c r="G72" s="51">
        <f t="shared" si="0"/>
        <v>0</v>
      </c>
    </row>
    <row r="73" spans="1:7" ht="15" customHeight="1">
      <c r="A73" s="53">
        <v>1047</v>
      </c>
      <c r="B73" s="54">
        <v>112700</v>
      </c>
      <c r="C73" s="55" t="s">
        <v>771</v>
      </c>
      <c r="D73" s="56"/>
      <c r="E73" s="56"/>
      <c r="F73" s="56"/>
      <c r="G73" s="51">
        <f t="shared" si="0"/>
        <v>0</v>
      </c>
    </row>
    <row r="74" spans="1:7" ht="15" customHeight="1">
      <c r="A74" s="53">
        <v>1048</v>
      </c>
      <c r="B74" s="54" t="s">
        <v>772</v>
      </c>
      <c r="C74" s="55" t="s">
        <v>773</v>
      </c>
      <c r="D74" s="56"/>
      <c r="E74" s="56"/>
      <c r="F74" s="56"/>
      <c r="G74" s="51">
        <f t="shared" si="0"/>
        <v>0</v>
      </c>
    </row>
    <row r="75" spans="1:7" s="52" customFormat="1" ht="42">
      <c r="A75" s="43">
        <v>1049</v>
      </c>
      <c r="B75" s="44">
        <v>120000</v>
      </c>
      <c r="C75" s="60" t="s">
        <v>774</v>
      </c>
      <c r="D75" s="51">
        <f>D76+D86+D92</f>
        <v>17807</v>
      </c>
      <c r="E75" s="51">
        <f>E76+E86+E92</f>
        <v>18442</v>
      </c>
      <c r="F75" s="51">
        <f>F76+F86+F92</f>
        <v>0</v>
      </c>
      <c r="G75" s="51">
        <f t="shared" si="0"/>
        <v>18442</v>
      </c>
    </row>
    <row r="76" spans="1:7" s="52" customFormat="1" ht="31.5">
      <c r="A76" s="43">
        <v>1050</v>
      </c>
      <c r="B76" s="44">
        <v>121000</v>
      </c>
      <c r="C76" s="60" t="s">
        <v>775</v>
      </c>
      <c r="D76" s="51">
        <f>D77+D78+D79+D80+D81+D82+D83+D84+D85</f>
        <v>5961</v>
      </c>
      <c r="E76" s="51">
        <f>E77+E78+E79+E80+E81+E82+E83+E84+E85</f>
        <v>6487</v>
      </c>
      <c r="F76" s="51">
        <f>F77+F78+F79+F80+F81+F82+F83+F84+F85</f>
        <v>0</v>
      </c>
      <c r="G76" s="51">
        <f t="shared" si="0"/>
        <v>6487</v>
      </c>
    </row>
    <row r="77" spans="1:7" ht="15" customHeight="1">
      <c r="A77" s="53">
        <v>1051</v>
      </c>
      <c r="B77" s="54">
        <v>121100</v>
      </c>
      <c r="C77" s="55" t="s">
        <v>776</v>
      </c>
      <c r="D77" s="56">
        <v>5959</v>
      </c>
      <c r="E77" s="56">
        <v>6485</v>
      </c>
      <c r="F77" s="56"/>
      <c r="G77" s="51">
        <f t="shared" si="0"/>
        <v>6485</v>
      </c>
    </row>
    <row r="78" spans="1:7" ht="15" customHeight="1">
      <c r="A78" s="53">
        <v>1052</v>
      </c>
      <c r="B78" s="54">
        <v>121200</v>
      </c>
      <c r="C78" s="55" t="s">
        <v>777</v>
      </c>
      <c r="D78" s="56"/>
      <c r="E78" s="56"/>
      <c r="F78" s="56"/>
      <c r="G78" s="51">
        <f t="shared" si="0"/>
        <v>0</v>
      </c>
    </row>
    <row r="79" spans="1:7" ht="15" customHeight="1">
      <c r="A79" s="53">
        <v>1053</v>
      </c>
      <c r="B79" s="54">
        <v>121300</v>
      </c>
      <c r="C79" s="55" t="s">
        <v>778</v>
      </c>
      <c r="D79" s="56">
        <v>2</v>
      </c>
      <c r="E79" s="56">
        <v>2</v>
      </c>
      <c r="F79" s="56"/>
      <c r="G79" s="51">
        <f t="shared" si="0"/>
        <v>2</v>
      </c>
    </row>
    <row r="80" spans="1:7" ht="15" customHeight="1">
      <c r="A80" s="53">
        <v>1054</v>
      </c>
      <c r="B80" s="54">
        <v>121400</v>
      </c>
      <c r="C80" s="55" t="s">
        <v>779</v>
      </c>
      <c r="D80" s="56"/>
      <c r="E80" s="56"/>
      <c r="F80" s="56"/>
      <c r="G80" s="51">
        <f t="shared" si="0"/>
        <v>0</v>
      </c>
    </row>
    <row r="81" spans="1:7" ht="15" customHeight="1">
      <c r="A81" s="53">
        <v>1055</v>
      </c>
      <c r="B81" s="54">
        <v>121500</v>
      </c>
      <c r="C81" s="55" t="s">
        <v>780</v>
      </c>
      <c r="D81" s="56"/>
      <c r="E81" s="56"/>
      <c r="F81" s="56"/>
      <c r="G81" s="51">
        <f t="shared" si="0"/>
        <v>0</v>
      </c>
    </row>
    <row r="82" spans="1:7" ht="15" customHeight="1">
      <c r="A82" s="53">
        <v>1056</v>
      </c>
      <c r="B82" s="54">
        <v>121600</v>
      </c>
      <c r="C82" s="55" t="s">
        <v>781</v>
      </c>
      <c r="D82" s="56"/>
      <c r="E82" s="56"/>
      <c r="F82" s="56"/>
      <c r="G82" s="51">
        <f t="shared" si="0"/>
        <v>0</v>
      </c>
    </row>
    <row r="83" spans="1:7" ht="15" customHeight="1">
      <c r="A83" s="53">
        <v>1057</v>
      </c>
      <c r="B83" s="54">
        <v>121700</v>
      </c>
      <c r="C83" s="55" t="s">
        <v>782</v>
      </c>
      <c r="D83" s="56"/>
      <c r="E83" s="56"/>
      <c r="F83" s="56"/>
      <c r="G83" s="51">
        <f t="shared" si="0"/>
        <v>0</v>
      </c>
    </row>
    <row r="84" spans="1:7" ht="15" customHeight="1">
      <c r="A84" s="53">
        <v>1058</v>
      </c>
      <c r="B84" s="54">
        <v>121800</v>
      </c>
      <c r="C84" s="55" t="s">
        <v>783</v>
      </c>
      <c r="D84" s="56"/>
      <c r="E84" s="56"/>
      <c r="F84" s="56"/>
      <c r="G84" s="51">
        <f t="shared" si="0"/>
        <v>0</v>
      </c>
    </row>
    <row r="85" spans="1:7" ht="15" customHeight="1">
      <c r="A85" s="53">
        <v>1059</v>
      </c>
      <c r="B85" s="54">
        <v>121900</v>
      </c>
      <c r="C85" s="55" t="s">
        <v>784</v>
      </c>
      <c r="D85" s="56"/>
      <c r="E85" s="56"/>
      <c r="F85" s="56"/>
      <c r="G85" s="51">
        <f t="shared" si="0"/>
        <v>0</v>
      </c>
    </row>
    <row r="86" spans="1:7" s="52" customFormat="1" ht="24">
      <c r="A86" s="43">
        <v>1060</v>
      </c>
      <c r="B86" s="44">
        <v>122000</v>
      </c>
      <c r="C86" s="50" t="s">
        <v>785</v>
      </c>
      <c r="D86" s="51">
        <f>D91</f>
        <v>11789</v>
      </c>
      <c r="E86" s="51">
        <f>E91</f>
        <v>11898</v>
      </c>
      <c r="F86" s="51">
        <f>F91</f>
        <v>0</v>
      </c>
      <c r="G86" s="51">
        <f t="shared" si="0"/>
        <v>11898</v>
      </c>
    </row>
    <row r="87" spans="1:7" ht="36">
      <c r="A87" s="173" t="s">
        <v>467</v>
      </c>
      <c r="B87" s="174" t="s">
        <v>468</v>
      </c>
      <c r="C87" s="173" t="s">
        <v>469</v>
      </c>
      <c r="D87" s="45" t="s">
        <v>700</v>
      </c>
      <c r="E87" s="173" t="s">
        <v>701</v>
      </c>
      <c r="F87" s="173"/>
      <c r="G87" s="173"/>
    </row>
    <row r="88" spans="1:7" ht="12.75">
      <c r="A88" s="173"/>
      <c r="B88" s="174"/>
      <c r="C88" s="173"/>
      <c r="D88" s="175" t="s">
        <v>702</v>
      </c>
      <c r="E88" s="173" t="s">
        <v>703</v>
      </c>
      <c r="F88" s="173" t="s">
        <v>704</v>
      </c>
      <c r="G88" s="177" t="s">
        <v>786</v>
      </c>
    </row>
    <row r="89" spans="1:7" ht="12.75">
      <c r="A89" s="173"/>
      <c r="B89" s="174"/>
      <c r="C89" s="173"/>
      <c r="D89" s="176"/>
      <c r="E89" s="173"/>
      <c r="F89" s="173"/>
      <c r="G89" s="176"/>
    </row>
    <row r="90" spans="1:7" ht="12.75">
      <c r="A90" s="44">
        <v>1</v>
      </c>
      <c r="B90" s="44">
        <v>2</v>
      </c>
      <c r="C90" s="44">
        <v>3</v>
      </c>
      <c r="D90" s="44" t="s">
        <v>367</v>
      </c>
      <c r="E90" s="44" t="s">
        <v>368</v>
      </c>
      <c r="F90" s="44" t="s">
        <v>369</v>
      </c>
      <c r="G90" s="44" t="s">
        <v>370</v>
      </c>
    </row>
    <row r="91" spans="1:7" ht="24">
      <c r="A91" s="53">
        <v>1061</v>
      </c>
      <c r="B91" s="54">
        <v>122100</v>
      </c>
      <c r="C91" s="55" t="s">
        <v>787</v>
      </c>
      <c r="D91" s="56">
        <v>11789</v>
      </c>
      <c r="E91" s="56">
        <v>11898</v>
      </c>
      <c r="F91" s="56"/>
      <c r="G91" s="51">
        <f aca="true" t="shared" si="1" ref="G91:G103">E91-F91</f>
        <v>11898</v>
      </c>
    </row>
    <row r="92" spans="1:7" s="52" customFormat="1" ht="24">
      <c r="A92" s="43">
        <v>1062</v>
      </c>
      <c r="B92" s="44">
        <v>123000</v>
      </c>
      <c r="C92" s="50" t="s">
        <v>788</v>
      </c>
      <c r="D92" s="51">
        <f>SUM(D93:D96)</f>
        <v>57</v>
      </c>
      <c r="E92" s="51">
        <f>SUM(E93:E96)</f>
        <v>57</v>
      </c>
      <c r="F92" s="51">
        <f>SUM(F93:F96)</f>
        <v>0</v>
      </c>
      <c r="G92" s="51">
        <f t="shared" si="1"/>
        <v>57</v>
      </c>
    </row>
    <row r="93" spans="1:7" ht="17.25" customHeight="1">
      <c r="A93" s="53">
        <v>1063</v>
      </c>
      <c r="B93" s="54">
        <v>123100</v>
      </c>
      <c r="C93" s="55" t="s">
        <v>789</v>
      </c>
      <c r="D93" s="56"/>
      <c r="E93" s="56"/>
      <c r="F93" s="56"/>
      <c r="G93" s="51">
        <f t="shared" si="1"/>
        <v>0</v>
      </c>
    </row>
    <row r="94" spans="1:7" ht="17.25" customHeight="1">
      <c r="A94" s="53">
        <v>1064</v>
      </c>
      <c r="B94" s="54">
        <v>123200</v>
      </c>
      <c r="C94" s="55" t="s">
        <v>790</v>
      </c>
      <c r="D94" s="56">
        <v>57</v>
      </c>
      <c r="E94" s="56">
        <v>57</v>
      </c>
      <c r="F94" s="56"/>
      <c r="G94" s="51">
        <f t="shared" si="1"/>
        <v>57</v>
      </c>
    </row>
    <row r="95" spans="1:7" ht="17.25" customHeight="1">
      <c r="A95" s="53">
        <v>1065</v>
      </c>
      <c r="B95" s="54">
        <v>123300</v>
      </c>
      <c r="C95" s="55" t="s">
        <v>791</v>
      </c>
      <c r="D95" s="56"/>
      <c r="E95" s="56"/>
      <c r="F95" s="56"/>
      <c r="G95" s="51">
        <f t="shared" si="1"/>
        <v>0</v>
      </c>
    </row>
    <row r="96" spans="1:7" ht="17.25" customHeight="1">
      <c r="A96" s="53">
        <v>1066</v>
      </c>
      <c r="B96" s="54">
        <v>123900</v>
      </c>
      <c r="C96" s="55" t="s">
        <v>792</v>
      </c>
      <c r="D96" s="56"/>
      <c r="E96" s="56"/>
      <c r="F96" s="56"/>
      <c r="G96" s="51">
        <f t="shared" si="1"/>
        <v>0</v>
      </c>
    </row>
    <row r="97" spans="1:7" s="52" customFormat="1" ht="24">
      <c r="A97" s="43">
        <v>1067</v>
      </c>
      <c r="B97" s="44">
        <v>130000</v>
      </c>
      <c r="C97" s="50" t="s">
        <v>793</v>
      </c>
      <c r="D97" s="51">
        <f>D98</f>
        <v>23489</v>
      </c>
      <c r="E97" s="51">
        <f>E98</f>
        <v>24381</v>
      </c>
      <c r="F97" s="51">
        <f>F98</f>
        <v>0</v>
      </c>
      <c r="G97" s="51">
        <f t="shared" si="1"/>
        <v>24381</v>
      </c>
    </row>
    <row r="98" spans="1:7" s="52" customFormat="1" ht="36">
      <c r="A98" s="43">
        <v>1068</v>
      </c>
      <c r="B98" s="44">
        <v>131000</v>
      </c>
      <c r="C98" s="50" t="s">
        <v>794</v>
      </c>
      <c r="D98" s="51">
        <f>SUM(D99:D101)</f>
        <v>23489</v>
      </c>
      <c r="E98" s="51">
        <f>SUM(E99:E101)</f>
        <v>24381</v>
      </c>
      <c r="F98" s="51">
        <f>SUM(F99:F101)</f>
        <v>0</v>
      </c>
      <c r="G98" s="51">
        <f t="shared" si="1"/>
        <v>24381</v>
      </c>
    </row>
    <row r="99" spans="1:7" ht="17.25" customHeight="1">
      <c r="A99" s="53">
        <v>1069</v>
      </c>
      <c r="B99" s="54">
        <v>131100</v>
      </c>
      <c r="C99" s="55" t="s">
        <v>795</v>
      </c>
      <c r="D99" s="56"/>
      <c r="E99" s="56"/>
      <c r="F99" s="56"/>
      <c r="G99" s="51">
        <f t="shared" si="1"/>
        <v>0</v>
      </c>
    </row>
    <row r="100" spans="1:7" ht="17.25" customHeight="1">
      <c r="A100" s="53">
        <v>1070</v>
      </c>
      <c r="B100" s="54">
        <v>131200</v>
      </c>
      <c r="C100" s="55" t="s">
        <v>796</v>
      </c>
      <c r="D100" s="56">
        <v>23489</v>
      </c>
      <c r="E100" s="56">
        <v>24381</v>
      </c>
      <c r="F100" s="56"/>
      <c r="G100" s="51">
        <f t="shared" si="1"/>
        <v>24381</v>
      </c>
    </row>
    <row r="101" spans="1:7" ht="17.25" customHeight="1">
      <c r="A101" s="53">
        <v>1071</v>
      </c>
      <c r="B101" s="54">
        <v>131300</v>
      </c>
      <c r="C101" s="55" t="s">
        <v>797</v>
      </c>
      <c r="D101" s="56"/>
      <c r="E101" s="56"/>
      <c r="F101" s="56"/>
      <c r="G101" s="51">
        <f t="shared" si="1"/>
        <v>0</v>
      </c>
    </row>
    <row r="102" spans="1:7" s="52" customFormat="1" ht="17.25" customHeight="1">
      <c r="A102" s="43">
        <v>1072</v>
      </c>
      <c r="B102" s="44"/>
      <c r="C102" s="50" t="s">
        <v>798</v>
      </c>
      <c r="D102" s="51">
        <f>D23+D54</f>
        <v>193866</v>
      </c>
      <c r="E102" s="51">
        <f>E23+E54</f>
        <v>465513</v>
      </c>
      <c r="F102" s="51">
        <f>F23+F54</f>
        <v>275050</v>
      </c>
      <c r="G102" s="51">
        <f t="shared" si="1"/>
        <v>190463</v>
      </c>
    </row>
    <row r="103" spans="1:7" ht="17.25" customHeight="1">
      <c r="A103" s="43">
        <v>1073</v>
      </c>
      <c r="B103" s="44" t="s">
        <v>799</v>
      </c>
      <c r="C103" s="61" t="s">
        <v>800</v>
      </c>
      <c r="D103" s="56"/>
      <c r="E103" s="56"/>
      <c r="F103" s="56"/>
      <c r="G103" s="51">
        <f t="shared" si="1"/>
        <v>0</v>
      </c>
    </row>
    <row r="104" spans="1:7" ht="12.75">
      <c r="A104" s="178" t="s">
        <v>467</v>
      </c>
      <c r="B104" s="179" t="s">
        <v>468</v>
      </c>
      <c r="C104" s="180" t="s">
        <v>469</v>
      </c>
      <c r="D104" s="180"/>
      <c r="E104" s="180"/>
      <c r="F104" s="180" t="s">
        <v>801</v>
      </c>
      <c r="G104" s="180"/>
    </row>
    <row r="105" spans="1:7" ht="24">
      <c r="A105" s="178"/>
      <c r="B105" s="179"/>
      <c r="C105" s="180"/>
      <c r="D105" s="180"/>
      <c r="E105" s="180"/>
      <c r="F105" s="64" t="s">
        <v>802</v>
      </c>
      <c r="G105" s="64" t="s">
        <v>803</v>
      </c>
    </row>
    <row r="106" spans="1:7" s="59" customFormat="1" ht="12.75">
      <c r="A106" s="63">
        <v>1</v>
      </c>
      <c r="B106" s="63">
        <v>2</v>
      </c>
      <c r="C106" s="181">
        <v>3</v>
      </c>
      <c r="D106" s="181"/>
      <c r="E106" s="181"/>
      <c r="F106" s="65" t="s">
        <v>367</v>
      </c>
      <c r="G106" s="65" t="s">
        <v>368</v>
      </c>
    </row>
    <row r="107" spans="1:7" ht="21.75" customHeight="1">
      <c r="A107" s="62"/>
      <c r="B107" s="63"/>
      <c r="C107" s="182" t="s">
        <v>804</v>
      </c>
      <c r="D107" s="183"/>
      <c r="E107" s="184"/>
      <c r="F107" s="51"/>
      <c r="G107" s="51"/>
    </row>
    <row r="108" spans="1:7" s="52" customFormat="1" ht="21.75" customHeight="1">
      <c r="A108" s="43">
        <v>1074</v>
      </c>
      <c r="B108" s="44">
        <v>200000</v>
      </c>
      <c r="C108" s="185" t="s">
        <v>805</v>
      </c>
      <c r="D108" s="185"/>
      <c r="E108" s="185"/>
      <c r="F108" s="51">
        <f>F109+F133+F155+F213+F241+F255</f>
        <v>35250</v>
      </c>
      <c r="G108" s="51">
        <f>G109+G133+G155+G213+G241+G255</f>
        <v>36250</v>
      </c>
    </row>
    <row r="109" spans="1:7" s="52" customFormat="1" ht="21.75" customHeight="1">
      <c r="A109" s="43">
        <v>1075</v>
      </c>
      <c r="B109" s="44">
        <v>210000</v>
      </c>
      <c r="C109" s="186" t="s">
        <v>806</v>
      </c>
      <c r="D109" s="186"/>
      <c r="E109" s="186"/>
      <c r="F109" s="51">
        <f>F110+F120+F127+F129+F131</f>
        <v>0</v>
      </c>
      <c r="G109" s="51">
        <f>G110+G120+G127+G129+G131</f>
        <v>0</v>
      </c>
    </row>
    <row r="110" spans="1:7" s="52" customFormat="1" ht="21.75" customHeight="1">
      <c r="A110" s="43">
        <v>1076</v>
      </c>
      <c r="B110" s="44">
        <v>211000</v>
      </c>
      <c r="C110" s="185" t="s">
        <v>807</v>
      </c>
      <c r="D110" s="185"/>
      <c r="E110" s="185"/>
      <c r="F110" s="51">
        <f>SUM(F111:F119)</f>
        <v>0</v>
      </c>
      <c r="G110" s="51">
        <f>SUM(G111:G119)</f>
        <v>0</v>
      </c>
    </row>
    <row r="111" spans="1:7" ht="21.75" customHeight="1">
      <c r="A111" s="53">
        <v>1077</v>
      </c>
      <c r="B111" s="54">
        <v>211100</v>
      </c>
      <c r="C111" s="187" t="s">
        <v>808</v>
      </c>
      <c r="D111" s="187"/>
      <c r="E111" s="187"/>
      <c r="F111" s="56"/>
      <c r="G111" s="56"/>
    </row>
    <row r="112" spans="1:7" ht="21.75" customHeight="1">
      <c r="A112" s="53">
        <v>1078</v>
      </c>
      <c r="B112" s="54">
        <v>211200</v>
      </c>
      <c r="C112" s="187" t="s">
        <v>809</v>
      </c>
      <c r="D112" s="187"/>
      <c r="E112" s="187"/>
      <c r="F112" s="56"/>
      <c r="G112" s="56"/>
    </row>
    <row r="113" spans="1:8" s="67" customFormat="1" ht="24" customHeight="1">
      <c r="A113" s="53">
        <v>1079</v>
      </c>
      <c r="B113" s="54">
        <v>211300</v>
      </c>
      <c r="C113" s="187" t="s">
        <v>810</v>
      </c>
      <c r="D113" s="187"/>
      <c r="E113" s="187"/>
      <c r="F113" s="56"/>
      <c r="G113" s="56"/>
      <c r="H113" s="28"/>
    </row>
    <row r="114" spans="1:7" ht="21.75" customHeight="1">
      <c r="A114" s="53">
        <v>1080</v>
      </c>
      <c r="B114" s="54">
        <v>211400</v>
      </c>
      <c r="C114" s="187" t="s">
        <v>811</v>
      </c>
      <c r="D114" s="187"/>
      <c r="E114" s="187"/>
      <c r="F114" s="56"/>
      <c r="G114" s="56"/>
    </row>
    <row r="115" spans="1:7" ht="21.75" customHeight="1">
      <c r="A115" s="53">
        <v>1081</v>
      </c>
      <c r="B115" s="54">
        <v>211500</v>
      </c>
      <c r="C115" s="187" t="s">
        <v>812</v>
      </c>
      <c r="D115" s="187"/>
      <c r="E115" s="187"/>
      <c r="F115" s="56"/>
      <c r="G115" s="56"/>
    </row>
    <row r="116" spans="1:7" ht="21.75" customHeight="1">
      <c r="A116" s="53">
        <v>1082</v>
      </c>
      <c r="B116" s="54">
        <v>211600</v>
      </c>
      <c r="C116" s="187" t="s">
        <v>813</v>
      </c>
      <c r="D116" s="187"/>
      <c r="E116" s="187"/>
      <c r="F116" s="56"/>
      <c r="G116" s="56"/>
    </row>
    <row r="117" spans="1:7" ht="21.75" customHeight="1">
      <c r="A117" s="53">
        <v>1083</v>
      </c>
      <c r="B117" s="54" t="s">
        <v>814</v>
      </c>
      <c r="C117" s="187" t="s">
        <v>815</v>
      </c>
      <c r="D117" s="187"/>
      <c r="E117" s="187"/>
      <c r="F117" s="56"/>
      <c r="G117" s="56"/>
    </row>
    <row r="118" spans="1:7" ht="21.75" customHeight="1">
      <c r="A118" s="53">
        <v>1084</v>
      </c>
      <c r="B118" s="54">
        <v>211800</v>
      </c>
      <c r="C118" s="187" t="s">
        <v>816</v>
      </c>
      <c r="D118" s="187"/>
      <c r="E118" s="187"/>
      <c r="F118" s="56"/>
      <c r="G118" s="56"/>
    </row>
    <row r="119" spans="1:7" ht="21.75" customHeight="1">
      <c r="A119" s="53">
        <v>1085</v>
      </c>
      <c r="B119" s="54" t="s">
        <v>817</v>
      </c>
      <c r="C119" s="187" t="s">
        <v>818</v>
      </c>
      <c r="D119" s="187"/>
      <c r="E119" s="187"/>
      <c r="F119" s="56"/>
      <c r="G119" s="56"/>
    </row>
    <row r="120" spans="1:7" s="52" customFormat="1" ht="21.75" customHeight="1">
      <c r="A120" s="43">
        <v>1086</v>
      </c>
      <c r="B120" s="44">
        <v>212000</v>
      </c>
      <c r="C120" s="188" t="s">
        <v>819</v>
      </c>
      <c r="D120" s="188"/>
      <c r="E120" s="188"/>
      <c r="F120" s="51">
        <f>SUM(F121:F126)</f>
        <v>0</v>
      </c>
      <c r="G120" s="51">
        <f>SUM(G121:G126)</f>
        <v>0</v>
      </c>
    </row>
    <row r="121" spans="1:7" ht="24.75" customHeight="1">
      <c r="A121" s="53">
        <v>1087</v>
      </c>
      <c r="B121" s="54">
        <v>212100</v>
      </c>
      <c r="C121" s="187" t="s">
        <v>820</v>
      </c>
      <c r="D121" s="187"/>
      <c r="E121" s="187"/>
      <c r="F121" s="56"/>
      <c r="G121" s="56"/>
    </row>
    <row r="122" spans="1:7" ht="21.75" customHeight="1">
      <c r="A122" s="53">
        <v>1088</v>
      </c>
      <c r="B122" s="54">
        <v>212200</v>
      </c>
      <c r="C122" s="187" t="s">
        <v>821</v>
      </c>
      <c r="D122" s="187"/>
      <c r="E122" s="187"/>
      <c r="F122" s="56"/>
      <c r="G122" s="56"/>
    </row>
    <row r="123" spans="1:7" ht="21.75" customHeight="1">
      <c r="A123" s="53">
        <v>1089</v>
      </c>
      <c r="B123" s="54">
        <v>212300</v>
      </c>
      <c r="C123" s="187" t="s">
        <v>822</v>
      </c>
      <c r="D123" s="187"/>
      <c r="E123" s="187"/>
      <c r="F123" s="56"/>
      <c r="G123" s="56"/>
    </row>
    <row r="124" spans="1:7" ht="21.75" customHeight="1">
      <c r="A124" s="53">
        <v>1090</v>
      </c>
      <c r="B124" s="54">
        <v>212400</v>
      </c>
      <c r="C124" s="187" t="s">
        <v>823</v>
      </c>
      <c r="D124" s="187"/>
      <c r="E124" s="187"/>
      <c r="F124" s="56"/>
      <c r="G124" s="56"/>
    </row>
    <row r="125" spans="1:7" ht="21.75" customHeight="1">
      <c r="A125" s="53">
        <v>1091</v>
      </c>
      <c r="B125" s="54">
        <v>212500</v>
      </c>
      <c r="C125" s="187" t="s">
        <v>824</v>
      </c>
      <c r="D125" s="187"/>
      <c r="E125" s="187"/>
      <c r="F125" s="56"/>
      <c r="G125" s="56"/>
    </row>
    <row r="126" spans="1:7" ht="21.75" customHeight="1">
      <c r="A126" s="53">
        <v>1092</v>
      </c>
      <c r="B126" s="54">
        <v>212600</v>
      </c>
      <c r="C126" s="187" t="s">
        <v>825</v>
      </c>
      <c r="D126" s="187"/>
      <c r="E126" s="187"/>
      <c r="F126" s="56"/>
      <c r="G126" s="56"/>
    </row>
    <row r="127" spans="1:7" s="52" customFormat="1" ht="21.75" customHeight="1">
      <c r="A127" s="43">
        <v>1093</v>
      </c>
      <c r="B127" s="44">
        <v>213000</v>
      </c>
      <c r="C127" s="188" t="s">
        <v>826</v>
      </c>
      <c r="D127" s="188"/>
      <c r="E127" s="188"/>
      <c r="F127" s="51">
        <f>F128</f>
        <v>0</v>
      </c>
      <c r="G127" s="51">
        <f>G128</f>
        <v>0</v>
      </c>
    </row>
    <row r="128" spans="1:7" ht="21.75" customHeight="1">
      <c r="A128" s="53">
        <v>1094</v>
      </c>
      <c r="B128" s="54">
        <v>213100</v>
      </c>
      <c r="C128" s="187" t="s">
        <v>827</v>
      </c>
      <c r="D128" s="187"/>
      <c r="E128" s="187"/>
      <c r="F128" s="56"/>
      <c r="G128" s="56"/>
    </row>
    <row r="129" spans="1:7" ht="25.5" customHeight="1">
      <c r="A129" s="43">
        <v>1095</v>
      </c>
      <c r="B129" s="44">
        <v>214000</v>
      </c>
      <c r="C129" s="186" t="s">
        <v>828</v>
      </c>
      <c r="D129" s="186"/>
      <c r="E129" s="186"/>
      <c r="F129" s="51">
        <f>F130</f>
        <v>0</v>
      </c>
      <c r="G129" s="51">
        <f>G130</f>
        <v>0</v>
      </c>
    </row>
    <row r="130" spans="1:7" ht="21.75" customHeight="1">
      <c r="A130" s="53">
        <v>1096</v>
      </c>
      <c r="B130" s="54">
        <v>214100</v>
      </c>
      <c r="C130" s="189" t="s">
        <v>829</v>
      </c>
      <c r="D130" s="189"/>
      <c r="E130" s="189"/>
      <c r="F130" s="56"/>
      <c r="G130" s="56"/>
    </row>
    <row r="131" spans="1:7" ht="22.5" customHeight="1">
      <c r="A131" s="43">
        <v>1097</v>
      </c>
      <c r="B131" s="44">
        <v>215000</v>
      </c>
      <c r="C131" s="186" t="s">
        <v>830</v>
      </c>
      <c r="D131" s="186"/>
      <c r="E131" s="186"/>
      <c r="F131" s="51">
        <f>F132</f>
        <v>0</v>
      </c>
      <c r="G131" s="51">
        <f>G132</f>
        <v>0</v>
      </c>
    </row>
    <row r="132" spans="1:7" ht="21.75" customHeight="1">
      <c r="A132" s="53">
        <v>1098</v>
      </c>
      <c r="B132" s="54">
        <v>215100</v>
      </c>
      <c r="C132" s="189" t="s">
        <v>831</v>
      </c>
      <c r="D132" s="189"/>
      <c r="E132" s="189"/>
      <c r="F132" s="56"/>
      <c r="G132" s="56"/>
    </row>
    <row r="133" spans="1:7" s="52" customFormat="1" ht="21.75" customHeight="1">
      <c r="A133" s="43">
        <v>1099</v>
      </c>
      <c r="B133" s="44">
        <v>220000</v>
      </c>
      <c r="C133" s="188" t="s">
        <v>832</v>
      </c>
      <c r="D133" s="188"/>
      <c r="E133" s="188"/>
      <c r="F133" s="51">
        <f>F134+F146+F153</f>
        <v>2313</v>
      </c>
      <c r="G133" s="51">
        <f>G134+G146+G153</f>
        <v>1207</v>
      </c>
    </row>
    <row r="134" spans="1:7" s="52" customFormat="1" ht="21.75" customHeight="1">
      <c r="A134" s="43">
        <v>1100</v>
      </c>
      <c r="B134" s="44">
        <v>221000</v>
      </c>
      <c r="C134" s="188" t="s">
        <v>833</v>
      </c>
      <c r="D134" s="188" t="s">
        <v>833</v>
      </c>
      <c r="E134" s="188" t="s">
        <v>833</v>
      </c>
      <c r="F134" s="51">
        <f>SUM(F135:F142)</f>
        <v>2313</v>
      </c>
      <c r="G134" s="51">
        <f>SUM(G135:G142)</f>
        <v>1207</v>
      </c>
    </row>
    <row r="135" spans="1:7" ht="25.5" customHeight="1">
      <c r="A135" s="53">
        <v>1101</v>
      </c>
      <c r="B135" s="54">
        <v>221100</v>
      </c>
      <c r="C135" s="187" t="s">
        <v>834</v>
      </c>
      <c r="D135" s="187" t="s">
        <v>834</v>
      </c>
      <c r="E135" s="187" t="s">
        <v>834</v>
      </c>
      <c r="F135" s="56"/>
      <c r="G135" s="56"/>
    </row>
    <row r="136" spans="1:7" ht="21.75" customHeight="1">
      <c r="A136" s="53">
        <v>1102</v>
      </c>
      <c r="B136" s="54">
        <v>221200</v>
      </c>
      <c r="C136" s="187" t="s">
        <v>835</v>
      </c>
      <c r="D136" s="187" t="s">
        <v>835</v>
      </c>
      <c r="E136" s="187" t="s">
        <v>835</v>
      </c>
      <c r="F136" s="56"/>
      <c r="G136" s="56"/>
    </row>
    <row r="137" spans="1:7" ht="25.5" customHeight="1">
      <c r="A137" s="53">
        <v>1103</v>
      </c>
      <c r="B137" s="54">
        <v>221300</v>
      </c>
      <c r="C137" s="187" t="s">
        <v>836</v>
      </c>
      <c r="D137" s="187" t="s">
        <v>836</v>
      </c>
      <c r="E137" s="187" t="s">
        <v>836</v>
      </c>
      <c r="F137" s="56"/>
      <c r="G137" s="56"/>
    </row>
    <row r="138" spans="1:7" ht="21.75" customHeight="1">
      <c r="A138" s="53">
        <v>1104</v>
      </c>
      <c r="B138" s="54">
        <v>221400</v>
      </c>
      <c r="C138" s="187" t="s">
        <v>837</v>
      </c>
      <c r="D138" s="187" t="s">
        <v>837</v>
      </c>
      <c r="E138" s="187" t="s">
        <v>837</v>
      </c>
      <c r="F138" s="56"/>
      <c r="G138" s="56"/>
    </row>
    <row r="139" spans="1:7" ht="21.75" customHeight="1">
      <c r="A139" s="53">
        <v>1105</v>
      </c>
      <c r="B139" s="54">
        <v>221500</v>
      </c>
      <c r="C139" s="187" t="s">
        <v>838</v>
      </c>
      <c r="D139" s="187" t="s">
        <v>838</v>
      </c>
      <c r="E139" s="187" t="s">
        <v>838</v>
      </c>
      <c r="F139" s="56">
        <v>2313</v>
      </c>
      <c r="G139" s="56">
        <v>1207</v>
      </c>
    </row>
    <row r="140" spans="1:7" ht="21.75" customHeight="1">
      <c r="A140" s="53">
        <v>1106</v>
      </c>
      <c r="B140" s="54">
        <v>221600</v>
      </c>
      <c r="C140" s="187" t="s">
        <v>839</v>
      </c>
      <c r="D140" s="187" t="s">
        <v>839</v>
      </c>
      <c r="E140" s="187" t="s">
        <v>839</v>
      </c>
      <c r="F140" s="56"/>
      <c r="G140" s="56"/>
    </row>
    <row r="141" spans="1:7" ht="21.75" customHeight="1">
      <c r="A141" s="53">
        <v>1107</v>
      </c>
      <c r="B141" s="54">
        <v>221700</v>
      </c>
      <c r="C141" s="187" t="s">
        <v>840</v>
      </c>
      <c r="D141" s="187" t="s">
        <v>840</v>
      </c>
      <c r="E141" s="187" t="s">
        <v>840</v>
      </c>
      <c r="F141" s="56"/>
      <c r="G141" s="56"/>
    </row>
    <row r="142" spans="1:7" ht="21.75" customHeight="1">
      <c r="A142" s="53">
        <v>1108</v>
      </c>
      <c r="B142" s="54">
        <v>221800</v>
      </c>
      <c r="C142" s="187" t="s">
        <v>841</v>
      </c>
      <c r="D142" s="187" t="s">
        <v>841</v>
      </c>
      <c r="E142" s="187" t="s">
        <v>841</v>
      </c>
      <c r="F142" s="56"/>
      <c r="G142" s="56"/>
    </row>
    <row r="143" spans="1:7" ht="12.75">
      <c r="A143" s="173" t="s">
        <v>467</v>
      </c>
      <c r="B143" s="179" t="s">
        <v>468</v>
      </c>
      <c r="C143" s="190" t="s">
        <v>469</v>
      </c>
      <c r="D143" s="190"/>
      <c r="E143" s="190"/>
      <c r="F143" s="190" t="s">
        <v>801</v>
      </c>
      <c r="G143" s="190"/>
    </row>
    <row r="144" spans="1:7" ht="24">
      <c r="A144" s="173"/>
      <c r="B144" s="179"/>
      <c r="C144" s="190"/>
      <c r="D144" s="190"/>
      <c r="E144" s="190"/>
      <c r="F144" s="69" t="s">
        <v>802</v>
      </c>
      <c r="G144" s="69" t="s">
        <v>803</v>
      </c>
    </row>
    <row r="145" spans="1:7" ht="12.75">
      <c r="A145" s="43">
        <v>1</v>
      </c>
      <c r="B145" s="44">
        <v>2</v>
      </c>
      <c r="C145" s="190">
        <v>3</v>
      </c>
      <c r="D145" s="190"/>
      <c r="E145" s="190"/>
      <c r="F145" s="70" t="s">
        <v>842</v>
      </c>
      <c r="G145" s="70" t="s">
        <v>843</v>
      </c>
    </row>
    <row r="146" spans="1:7" s="52" customFormat="1" ht="20.25" customHeight="1">
      <c r="A146" s="43">
        <v>1109</v>
      </c>
      <c r="B146" s="44">
        <v>222000</v>
      </c>
      <c r="C146" s="188" t="s">
        <v>844</v>
      </c>
      <c r="D146" s="188" t="s">
        <v>844</v>
      </c>
      <c r="E146" s="188" t="s">
        <v>844</v>
      </c>
      <c r="F146" s="51">
        <f>F147+F148+F149+F150+F151+F152</f>
        <v>0</v>
      </c>
      <c r="G146" s="51">
        <f>G147+G148+G149+G150+G151+G152</f>
        <v>0</v>
      </c>
    </row>
    <row r="147" spans="1:7" ht="22.5" customHeight="1">
      <c r="A147" s="53">
        <v>1110</v>
      </c>
      <c r="B147" s="54">
        <v>222100</v>
      </c>
      <c r="C147" s="187" t="s">
        <v>845</v>
      </c>
      <c r="D147" s="187" t="s">
        <v>845</v>
      </c>
      <c r="E147" s="187" t="s">
        <v>845</v>
      </c>
      <c r="F147" s="56"/>
      <c r="G147" s="56"/>
    </row>
    <row r="148" spans="1:7" ht="20.25" customHeight="1">
      <c r="A148" s="53">
        <v>1111</v>
      </c>
      <c r="B148" s="54">
        <v>222200</v>
      </c>
      <c r="C148" s="187" t="s">
        <v>846</v>
      </c>
      <c r="D148" s="187"/>
      <c r="E148" s="187"/>
      <c r="F148" s="56"/>
      <c r="G148" s="56"/>
    </row>
    <row r="149" spans="1:7" ht="20.25" customHeight="1">
      <c r="A149" s="53">
        <v>1112</v>
      </c>
      <c r="B149" s="54">
        <v>222300</v>
      </c>
      <c r="C149" s="187" t="s">
        <v>847</v>
      </c>
      <c r="D149" s="187"/>
      <c r="E149" s="187"/>
      <c r="F149" s="56"/>
      <c r="G149" s="56"/>
    </row>
    <row r="150" spans="1:7" ht="20.25" customHeight="1">
      <c r="A150" s="53">
        <v>1113</v>
      </c>
      <c r="B150" s="54">
        <v>222400</v>
      </c>
      <c r="C150" s="187" t="s">
        <v>848</v>
      </c>
      <c r="D150" s="187"/>
      <c r="E150" s="187"/>
      <c r="F150" s="56"/>
      <c r="G150" s="56"/>
    </row>
    <row r="151" spans="1:7" ht="20.25" customHeight="1">
      <c r="A151" s="53">
        <v>1114</v>
      </c>
      <c r="B151" s="54">
        <v>222500</v>
      </c>
      <c r="C151" s="187" t="s">
        <v>849</v>
      </c>
      <c r="D151" s="187"/>
      <c r="E151" s="187"/>
      <c r="F151" s="56"/>
      <c r="G151" s="56"/>
    </row>
    <row r="152" spans="1:7" ht="20.25" customHeight="1">
      <c r="A152" s="53">
        <v>1115</v>
      </c>
      <c r="B152" s="54">
        <v>222600</v>
      </c>
      <c r="C152" s="187" t="s">
        <v>850</v>
      </c>
      <c r="D152" s="187"/>
      <c r="E152" s="187"/>
      <c r="F152" s="56"/>
      <c r="G152" s="56"/>
    </row>
    <row r="153" spans="1:7" s="52" customFormat="1" ht="20.25" customHeight="1">
      <c r="A153" s="43">
        <v>1116</v>
      </c>
      <c r="B153" s="44">
        <v>223000</v>
      </c>
      <c r="C153" s="188" t="s">
        <v>851</v>
      </c>
      <c r="D153" s="188"/>
      <c r="E153" s="188"/>
      <c r="F153" s="51">
        <f>F154</f>
        <v>0</v>
      </c>
      <c r="G153" s="51">
        <f>G154</f>
        <v>0</v>
      </c>
    </row>
    <row r="154" spans="1:7" ht="20.25" customHeight="1">
      <c r="A154" s="53">
        <v>1117</v>
      </c>
      <c r="B154" s="54">
        <v>223100</v>
      </c>
      <c r="C154" s="187" t="s">
        <v>852</v>
      </c>
      <c r="D154" s="187"/>
      <c r="E154" s="187"/>
      <c r="F154" s="56"/>
      <c r="G154" s="56"/>
    </row>
    <row r="155" spans="1:7" s="52" customFormat="1" ht="25.5" customHeight="1">
      <c r="A155" s="43">
        <v>1118</v>
      </c>
      <c r="B155" s="44">
        <v>230000</v>
      </c>
      <c r="C155" s="188" t="s">
        <v>853</v>
      </c>
      <c r="D155" s="188"/>
      <c r="E155" s="188"/>
      <c r="F155" s="51">
        <f>F156+F162+F168+F174+F178+F187+F193+F201+F207</f>
        <v>9350</v>
      </c>
      <c r="G155" s="51">
        <f>G156+G162+G168+G174+G178+G187+G193+G201+G207</f>
        <v>10874</v>
      </c>
    </row>
    <row r="156" spans="1:7" s="52" customFormat="1" ht="20.25" customHeight="1">
      <c r="A156" s="43">
        <v>1119</v>
      </c>
      <c r="B156" s="44">
        <v>231000</v>
      </c>
      <c r="C156" s="188" t="s">
        <v>854</v>
      </c>
      <c r="D156" s="188"/>
      <c r="E156" s="188"/>
      <c r="F156" s="51">
        <f>SUM(F157:F161)</f>
        <v>7917</v>
      </c>
      <c r="G156" s="51">
        <f>SUM(G157:G161)</f>
        <v>8067</v>
      </c>
    </row>
    <row r="157" spans="1:7" ht="20.25" customHeight="1">
      <c r="A157" s="53">
        <v>1120</v>
      </c>
      <c r="B157" s="54">
        <v>231100</v>
      </c>
      <c r="C157" s="187" t="s">
        <v>855</v>
      </c>
      <c r="D157" s="187"/>
      <c r="E157" s="187"/>
      <c r="F157" s="56">
        <v>5813</v>
      </c>
      <c r="G157" s="56">
        <v>5845</v>
      </c>
    </row>
    <row r="158" spans="1:7" ht="20.25" customHeight="1">
      <c r="A158" s="53">
        <v>1121</v>
      </c>
      <c r="B158" s="54">
        <v>231200</v>
      </c>
      <c r="C158" s="187" t="s">
        <v>856</v>
      </c>
      <c r="D158" s="187"/>
      <c r="E158" s="187"/>
      <c r="F158" s="56">
        <v>550</v>
      </c>
      <c r="G158" s="56">
        <v>642</v>
      </c>
    </row>
    <row r="159" spans="1:7" ht="22.5" customHeight="1">
      <c r="A159" s="53">
        <v>1122</v>
      </c>
      <c r="B159" s="54">
        <v>231300</v>
      </c>
      <c r="C159" s="187" t="s">
        <v>857</v>
      </c>
      <c r="D159" s="187"/>
      <c r="E159" s="187"/>
      <c r="F159" s="56">
        <v>1093</v>
      </c>
      <c r="G159" s="56">
        <v>1111</v>
      </c>
    </row>
    <row r="160" spans="1:7" ht="20.25" customHeight="1">
      <c r="A160" s="53">
        <v>1123</v>
      </c>
      <c r="B160" s="54">
        <v>231400</v>
      </c>
      <c r="C160" s="187" t="s">
        <v>858</v>
      </c>
      <c r="D160" s="187"/>
      <c r="E160" s="187"/>
      <c r="F160" s="56">
        <v>402</v>
      </c>
      <c r="G160" s="56">
        <v>409</v>
      </c>
    </row>
    <row r="161" spans="1:7" ht="20.25" customHeight="1">
      <c r="A161" s="53">
        <v>1124</v>
      </c>
      <c r="B161" s="54">
        <v>231500</v>
      </c>
      <c r="C161" s="187" t="s">
        <v>859</v>
      </c>
      <c r="D161" s="187"/>
      <c r="E161" s="187"/>
      <c r="F161" s="56">
        <v>59</v>
      </c>
      <c r="G161" s="56">
        <v>60</v>
      </c>
    </row>
    <row r="162" spans="1:7" s="52" customFormat="1" ht="20.25" customHeight="1">
      <c r="A162" s="43">
        <v>1125</v>
      </c>
      <c r="B162" s="44">
        <v>232000</v>
      </c>
      <c r="C162" s="188" t="s">
        <v>860</v>
      </c>
      <c r="D162" s="188"/>
      <c r="E162" s="188"/>
      <c r="F162" s="51">
        <f>SUM(F163:F167)</f>
        <v>0</v>
      </c>
      <c r="G162" s="51">
        <f>SUM(G163:G167)</f>
        <v>579</v>
      </c>
    </row>
    <row r="163" spans="1:7" ht="20.25" customHeight="1">
      <c r="A163" s="53">
        <v>1126</v>
      </c>
      <c r="B163" s="54">
        <v>232100</v>
      </c>
      <c r="C163" s="187" t="s">
        <v>861</v>
      </c>
      <c r="D163" s="187"/>
      <c r="E163" s="187"/>
      <c r="F163" s="56"/>
      <c r="G163" s="56">
        <v>562</v>
      </c>
    </row>
    <row r="164" spans="1:7" ht="20.25" customHeight="1">
      <c r="A164" s="53">
        <v>1127</v>
      </c>
      <c r="B164" s="54">
        <v>232200</v>
      </c>
      <c r="C164" s="187" t="s">
        <v>862</v>
      </c>
      <c r="D164" s="187"/>
      <c r="E164" s="187"/>
      <c r="F164" s="56"/>
      <c r="G164" s="56">
        <v>17</v>
      </c>
    </row>
    <row r="165" spans="1:7" ht="24" customHeight="1">
      <c r="A165" s="53">
        <v>1128</v>
      </c>
      <c r="B165" s="54">
        <v>232300</v>
      </c>
      <c r="C165" s="187" t="s">
        <v>863</v>
      </c>
      <c r="D165" s="187"/>
      <c r="E165" s="187"/>
      <c r="F165" s="56"/>
      <c r="G165" s="56"/>
    </row>
    <row r="166" spans="1:7" ht="25.5" customHeight="1">
      <c r="A166" s="53">
        <v>1129</v>
      </c>
      <c r="B166" s="54">
        <v>232400</v>
      </c>
      <c r="C166" s="187" t="s">
        <v>864</v>
      </c>
      <c r="D166" s="187"/>
      <c r="E166" s="187"/>
      <c r="F166" s="56"/>
      <c r="G166" s="56"/>
    </row>
    <row r="167" spans="1:7" ht="20.25" customHeight="1">
      <c r="A167" s="53">
        <v>1130</v>
      </c>
      <c r="B167" s="54">
        <v>232500</v>
      </c>
      <c r="C167" s="187" t="s">
        <v>865</v>
      </c>
      <c r="D167" s="187"/>
      <c r="E167" s="187"/>
      <c r="F167" s="56"/>
      <c r="G167" s="56"/>
    </row>
    <row r="168" spans="1:7" s="52" customFormat="1" ht="20.25" customHeight="1">
      <c r="A168" s="43">
        <v>1131</v>
      </c>
      <c r="B168" s="44">
        <v>233000</v>
      </c>
      <c r="C168" s="188" t="s">
        <v>866</v>
      </c>
      <c r="D168" s="188"/>
      <c r="E168" s="188"/>
      <c r="F168" s="51">
        <f>SUM(F169:F173)</f>
        <v>0</v>
      </c>
      <c r="G168" s="51">
        <f>SUM(G169:G173)</f>
        <v>0</v>
      </c>
    </row>
    <row r="169" spans="1:7" ht="20.25" customHeight="1">
      <c r="A169" s="53">
        <v>1132</v>
      </c>
      <c r="B169" s="54">
        <v>233100</v>
      </c>
      <c r="C169" s="187" t="s">
        <v>867</v>
      </c>
      <c r="D169" s="187"/>
      <c r="E169" s="187"/>
      <c r="F169" s="56"/>
      <c r="G169" s="56"/>
    </row>
    <row r="170" spans="1:7" ht="20.25" customHeight="1">
      <c r="A170" s="53">
        <v>1133</v>
      </c>
      <c r="B170" s="54">
        <v>233200</v>
      </c>
      <c r="C170" s="187" t="s">
        <v>868</v>
      </c>
      <c r="D170" s="187"/>
      <c r="E170" s="187"/>
      <c r="F170" s="56"/>
      <c r="G170" s="56"/>
    </row>
    <row r="171" spans="1:7" ht="26.25" customHeight="1">
      <c r="A171" s="53">
        <v>1134</v>
      </c>
      <c r="B171" s="54">
        <v>233300</v>
      </c>
      <c r="C171" s="187" t="s">
        <v>869</v>
      </c>
      <c r="D171" s="187"/>
      <c r="E171" s="187"/>
      <c r="F171" s="56"/>
      <c r="G171" s="56"/>
    </row>
    <row r="172" spans="1:7" ht="26.25" customHeight="1">
      <c r="A172" s="53">
        <v>1135</v>
      </c>
      <c r="B172" s="54">
        <v>233400</v>
      </c>
      <c r="C172" s="187" t="s">
        <v>870</v>
      </c>
      <c r="D172" s="187"/>
      <c r="E172" s="187"/>
      <c r="F172" s="56"/>
      <c r="G172" s="56"/>
    </row>
    <row r="173" spans="1:7" ht="26.25" customHeight="1">
      <c r="A173" s="53">
        <v>1136</v>
      </c>
      <c r="B173" s="54">
        <v>233500</v>
      </c>
      <c r="C173" s="187" t="s">
        <v>871</v>
      </c>
      <c r="D173" s="187"/>
      <c r="E173" s="187"/>
      <c r="F173" s="56"/>
      <c r="G173" s="56"/>
    </row>
    <row r="174" spans="1:7" s="52" customFormat="1" ht="25.5" customHeight="1">
      <c r="A174" s="43">
        <v>1137</v>
      </c>
      <c r="B174" s="44">
        <v>234000</v>
      </c>
      <c r="C174" s="188" t="s">
        <v>872</v>
      </c>
      <c r="D174" s="188"/>
      <c r="E174" s="188"/>
      <c r="F174" s="51">
        <f>SUM(F175:F177)</f>
        <v>1433</v>
      </c>
      <c r="G174" s="51">
        <f>SUM(G175:G177)</f>
        <v>1399</v>
      </c>
    </row>
    <row r="175" spans="1:7" ht="24.75" customHeight="1">
      <c r="A175" s="53">
        <v>1138</v>
      </c>
      <c r="B175" s="54">
        <v>234100</v>
      </c>
      <c r="C175" s="187" t="s">
        <v>873</v>
      </c>
      <c r="D175" s="187"/>
      <c r="E175" s="187"/>
      <c r="F175" s="56">
        <v>972</v>
      </c>
      <c r="G175" s="56">
        <v>991</v>
      </c>
    </row>
    <row r="176" spans="1:7" ht="20.25" customHeight="1">
      <c r="A176" s="53">
        <v>1139</v>
      </c>
      <c r="B176" s="54">
        <v>234200</v>
      </c>
      <c r="C176" s="187" t="s">
        <v>874</v>
      </c>
      <c r="D176" s="187"/>
      <c r="E176" s="187"/>
      <c r="F176" s="56">
        <v>402</v>
      </c>
      <c r="G176" s="56">
        <v>408</v>
      </c>
    </row>
    <row r="177" spans="1:7" ht="20.25" customHeight="1">
      <c r="A177" s="53">
        <v>1140</v>
      </c>
      <c r="B177" s="54">
        <v>234300</v>
      </c>
      <c r="C177" s="187" t="s">
        <v>875</v>
      </c>
      <c r="D177" s="187"/>
      <c r="E177" s="187"/>
      <c r="F177" s="56">
        <v>59</v>
      </c>
      <c r="G177" s="56"/>
    </row>
    <row r="178" spans="1:7" s="52" customFormat="1" ht="20.25" customHeight="1">
      <c r="A178" s="43">
        <v>1141</v>
      </c>
      <c r="B178" s="44">
        <v>235000</v>
      </c>
      <c r="C178" s="188" t="s">
        <v>876</v>
      </c>
      <c r="D178" s="188"/>
      <c r="E178" s="188"/>
      <c r="F178" s="51">
        <f>F182+F183+F184+F185+F186</f>
        <v>0</v>
      </c>
      <c r="G178" s="51">
        <f>G182+G183+G184+G185+G186</f>
        <v>0</v>
      </c>
    </row>
    <row r="179" spans="1:7" ht="12.75">
      <c r="A179" s="173" t="s">
        <v>467</v>
      </c>
      <c r="B179" s="179" t="s">
        <v>468</v>
      </c>
      <c r="C179" s="190" t="s">
        <v>469</v>
      </c>
      <c r="D179" s="190"/>
      <c r="E179" s="190"/>
      <c r="F179" s="190" t="s">
        <v>801</v>
      </c>
      <c r="G179" s="190"/>
    </row>
    <row r="180" spans="1:7" ht="24">
      <c r="A180" s="173"/>
      <c r="B180" s="179"/>
      <c r="C180" s="190"/>
      <c r="D180" s="190"/>
      <c r="E180" s="190"/>
      <c r="F180" s="69" t="s">
        <v>802</v>
      </c>
      <c r="G180" s="69" t="s">
        <v>803</v>
      </c>
    </row>
    <row r="181" spans="1:7" ht="12.75">
      <c r="A181" s="43">
        <v>1</v>
      </c>
      <c r="B181" s="44">
        <v>2</v>
      </c>
      <c r="C181" s="190">
        <v>3</v>
      </c>
      <c r="D181" s="190"/>
      <c r="E181" s="190"/>
      <c r="F181" s="70" t="s">
        <v>842</v>
      </c>
      <c r="G181" s="70" t="s">
        <v>843</v>
      </c>
    </row>
    <row r="182" spans="1:7" ht="20.25" customHeight="1">
      <c r="A182" s="53">
        <v>1142</v>
      </c>
      <c r="B182" s="54">
        <v>235100</v>
      </c>
      <c r="C182" s="187" t="s">
        <v>877</v>
      </c>
      <c r="D182" s="187"/>
      <c r="E182" s="187"/>
      <c r="F182" s="56"/>
      <c r="G182" s="56"/>
    </row>
    <row r="183" spans="1:7" ht="20.25" customHeight="1">
      <c r="A183" s="53">
        <v>1143</v>
      </c>
      <c r="B183" s="54">
        <v>235200</v>
      </c>
      <c r="C183" s="187" t="s">
        <v>878</v>
      </c>
      <c r="D183" s="187"/>
      <c r="E183" s="187"/>
      <c r="F183" s="56"/>
      <c r="G183" s="56"/>
    </row>
    <row r="184" spans="1:7" ht="22.5" customHeight="1">
      <c r="A184" s="53">
        <v>1144</v>
      </c>
      <c r="B184" s="54">
        <v>235300</v>
      </c>
      <c r="C184" s="187" t="s">
        <v>879</v>
      </c>
      <c r="D184" s="187"/>
      <c r="E184" s="187"/>
      <c r="F184" s="56"/>
      <c r="G184" s="56"/>
    </row>
    <row r="185" spans="1:7" ht="20.25" customHeight="1">
      <c r="A185" s="53">
        <v>1145</v>
      </c>
      <c r="B185" s="54">
        <v>235400</v>
      </c>
      <c r="C185" s="187" t="s">
        <v>880</v>
      </c>
      <c r="D185" s="187"/>
      <c r="E185" s="187"/>
      <c r="F185" s="56"/>
      <c r="G185" s="56"/>
    </row>
    <row r="186" spans="1:7" ht="20.25" customHeight="1">
      <c r="A186" s="53">
        <v>1146</v>
      </c>
      <c r="B186" s="54">
        <v>235500</v>
      </c>
      <c r="C186" s="187" t="s">
        <v>881</v>
      </c>
      <c r="D186" s="187"/>
      <c r="E186" s="187"/>
      <c r="F186" s="56"/>
      <c r="G186" s="56"/>
    </row>
    <row r="187" spans="1:7" s="52" customFormat="1" ht="24" customHeight="1">
      <c r="A187" s="43">
        <v>1147</v>
      </c>
      <c r="B187" s="44">
        <v>236000</v>
      </c>
      <c r="C187" s="188" t="s">
        <v>882</v>
      </c>
      <c r="D187" s="188"/>
      <c r="E187" s="188"/>
      <c r="F187" s="51">
        <f>SUM(F188:F192)</f>
        <v>0</v>
      </c>
      <c r="G187" s="51">
        <f>SUM(G188:G192)</f>
        <v>829</v>
      </c>
    </row>
    <row r="188" spans="1:7" ht="20.25" customHeight="1">
      <c r="A188" s="53">
        <v>1148</v>
      </c>
      <c r="B188" s="54">
        <v>236100</v>
      </c>
      <c r="C188" s="187" t="s">
        <v>883</v>
      </c>
      <c r="D188" s="187"/>
      <c r="E188" s="187"/>
      <c r="F188" s="56"/>
      <c r="G188" s="56">
        <v>511</v>
      </c>
    </row>
    <row r="189" spans="1:7" ht="20.25" customHeight="1">
      <c r="A189" s="53">
        <v>1149</v>
      </c>
      <c r="B189" s="54">
        <v>236200</v>
      </c>
      <c r="C189" s="187" t="s">
        <v>884</v>
      </c>
      <c r="D189" s="187"/>
      <c r="E189" s="187"/>
      <c r="F189" s="56"/>
      <c r="G189" s="56">
        <v>56</v>
      </c>
    </row>
    <row r="190" spans="1:7" ht="22.5" customHeight="1">
      <c r="A190" s="53">
        <v>1150</v>
      </c>
      <c r="B190" s="54">
        <v>236300</v>
      </c>
      <c r="C190" s="187" t="s">
        <v>885</v>
      </c>
      <c r="D190" s="187"/>
      <c r="E190" s="187"/>
      <c r="F190" s="56"/>
      <c r="G190" s="56">
        <v>184</v>
      </c>
    </row>
    <row r="191" spans="1:7" ht="23.25" customHeight="1">
      <c r="A191" s="53">
        <v>1151</v>
      </c>
      <c r="B191" s="54">
        <v>236400</v>
      </c>
      <c r="C191" s="187" t="s">
        <v>886</v>
      </c>
      <c r="D191" s="187"/>
      <c r="E191" s="187"/>
      <c r="F191" s="56"/>
      <c r="G191" s="56">
        <v>73</v>
      </c>
    </row>
    <row r="192" spans="1:7" ht="23.25" customHeight="1">
      <c r="A192" s="53">
        <v>1152</v>
      </c>
      <c r="B192" s="54">
        <v>236500</v>
      </c>
      <c r="C192" s="187" t="s">
        <v>887</v>
      </c>
      <c r="D192" s="187"/>
      <c r="E192" s="187"/>
      <c r="F192" s="56"/>
      <c r="G192" s="56">
        <v>5</v>
      </c>
    </row>
    <row r="193" spans="1:7" s="52" customFormat="1" ht="20.25" customHeight="1">
      <c r="A193" s="43">
        <v>1153</v>
      </c>
      <c r="B193" s="44">
        <v>237000</v>
      </c>
      <c r="C193" s="188" t="s">
        <v>888</v>
      </c>
      <c r="D193" s="188"/>
      <c r="E193" s="188"/>
      <c r="F193" s="51">
        <f>SUM(F194:F200)</f>
        <v>0</v>
      </c>
      <c r="G193" s="51">
        <f>SUM(G194:G200)</f>
        <v>0</v>
      </c>
    </row>
    <row r="194" spans="1:7" ht="20.25" customHeight="1">
      <c r="A194" s="53">
        <v>1154</v>
      </c>
      <c r="B194" s="54">
        <v>237100</v>
      </c>
      <c r="C194" s="187" t="s">
        <v>889</v>
      </c>
      <c r="D194" s="187"/>
      <c r="E194" s="187"/>
      <c r="F194" s="56"/>
      <c r="G194" s="56"/>
    </row>
    <row r="195" spans="1:7" ht="20.25" customHeight="1">
      <c r="A195" s="53">
        <v>1155</v>
      </c>
      <c r="B195" s="54">
        <v>237200</v>
      </c>
      <c r="C195" s="187" t="s">
        <v>890</v>
      </c>
      <c r="D195" s="187"/>
      <c r="E195" s="187"/>
      <c r="F195" s="56"/>
      <c r="G195" s="56"/>
    </row>
    <row r="196" spans="1:7" ht="20.25" customHeight="1">
      <c r="A196" s="53">
        <v>1156</v>
      </c>
      <c r="B196" s="54">
        <v>237300</v>
      </c>
      <c r="C196" s="187" t="s">
        <v>891</v>
      </c>
      <c r="D196" s="187"/>
      <c r="E196" s="187"/>
      <c r="F196" s="56"/>
      <c r="G196" s="56"/>
    </row>
    <row r="197" spans="1:7" ht="20.25" customHeight="1">
      <c r="A197" s="53">
        <v>1157</v>
      </c>
      <c r="B197" s="54">
        <v>237400</v>
      </c>
      <c r="C197" s="187" t="s">
        <v>892</v>
      </c>
      <c r="D197" s="187"/>
      <c r="E197" s="187"/>
      <c r="F197" s="56"/>
      <c r="G197" s="56"/>
    </row>
    <row r="198" spans="1:7" ht="23.25" customHeight="1">
      <c r="A198" s="53">
        <v>1158</v>
      </c>
      <c r="B198" s="54">
        <v>237500</v>
      </c>
      <c r="C198" s="187" t="s">
        <v>893</v>
      </c>
      <c r="D198" s="187"/>
      <c r="E198" s="187"/>
      <c r="F198" s="56"/>
      <c r="G198" s="56"/>
    </row>
    <row r="199" spans="1:7" ht="20.25" customHeight="1">
      <c r="A199" s="53">
        <v>1159</v>
      </c>
      <c r="B199" s="54">
        <v>237600</v>
      </c>
      <c r="C199" s="187" t="s">
        <v>894</v>
      </c>
      <c r="D199" s="187"/>
      <c r="E199" s="187"/>
      <c r="F199" s="56"/>
      <c r="G199" s="56"/>
    </row>
    <row r="200" spans="1:7" ht="20.25" customHeight="1">
      <c r="A200" s="53">
        <v>1160</v>
      </c>
      <c r="B200" s="54">
        <v>237700</v>
      </c>
      <c r="C200" s="187" t="s">
        <v>895</v>
      </c>
      <c r="D200" s="187"/>
      <c r="E200" s="187"/>
      <c r="F200" s="56"/>
      <c r="G200" s="56"/>
    </row>
    <row r="201" spans="1:7" s="52" customFormat="1" ht="20.25" customHeight="1">
      <c r="A201" s="43">
        <v>1161</v>
      </c>
      <c r="B201" s="44">
        <v>238000</v>
      </c>
      <c r="C201" s="188" t="s">
        <v>896</v>
      </c>
      <c r="D201" s="188"/>
      <c r="E201" s="188"/>
      <c r="F201" s="51">
        <f>SUM(F202:F206)</f>
        <v>0</v>
      </c>
      <c r="G201" s="51">
        <f>SUM(G202:G206)</f>
        <v>0</v>
      </c>
    </row>
    <row r="202" spans="1:7" ht="20.25" customHeight="1">
      <c r="A202" s="53">
        <v>1162</v>
      </c>
      <c r="B202" s="54">
        <v>238100</v>
      </c>
      <c r="C202" s="187" t="s">
        <v>897</v>
      </c>
      <c r="D202" s="187"/>
      <c r="E202" s="187"/>
      <c r="F202" s="56"/>
      <c r="G202" s="56"/>
    </row>
    <row r="203" spans="1:7" ht="20.25" customHeight="1">
      <c r="A203" s="53">
        <v>1163</v>
      </c>
      <c r="B203" s="54">
        <v>238200</v>
      </c>
      <c r="C203" s="187" t="s">
        <v>898</v>
      </c>
      <c r="D203" s="187"/>
      <c r="E203" s="187"/>
      <c r="F203" s="56"/>
      <c r="G203" s="56"/>
    </row>
    <row r="204" spans="1:7" ht="22.5" customHeight="1">
      <c r="A204" s="53">
        <v>1164</v>
      </c>
      <c r="B204" s="54">
        <v>238300</v>
      </c>
      <c r="C204" s="187" t="s">
        <v>899</v>
      </c>
      <c r="D204" s="187"/>
      <c r="E204" s="187"/>
      <c r="F204" s="56"/>
      <c r="G204" s="56"/>
    </row>
    <row r="205" spans="1:7" ht="20.25" customHeight="1">
      <c r="A205" s="53">
        <v>1165</v>
      </c>
      <c r="B205" s="54">
        <v>238400</v>
      </c>
      <c r="C205" s="187" t="s">
        <v>900</v>
      </c>
      <c r="D205" s="187"/>
      <c r="E205" s="187"/>
      <c r="F205" s="56"/>
      <c r="G205" s="56"/>
    </row>
    <row r="206" spans="1:7" ht="20.25" customHeight="1">
      <c r="A206" s="53">
        <v>1166</v>
      </c>
      <c r="B206" s="54">
        <v>238500</v>
      </c>
      <c r="C206" s="187" t="s">
        <v>901</v>
      </c>
      <c r="D206" s="187"/>
      <c r="E206" s="187"/>
      <c r="F206" s="56"/>
      <c r="G206" s="56"/>
    </row>
    <row r="207" spans="1:7" s="52" customFormat="1" ht="20.25" customHeight="1">
      <c r="A207" s="43">
        <v>1167</v>
      </c>
      <c r="B207" s="44">
        <v>239000</v>
      </c>
      <c r="C207" s="188" t="s">
        <v>902</v>
      </c>
      <c r="D207" s="188"/>
      <c r="E207" s="188"/>
      <c r="F207" s="51">
        <f>SUM(F208:F212)</f>
        <v>0</v>
      </c>
      <c r="G207" s="51">
        <f>SUM(G208:G212)</f>
        <v>0</v>
      </c>
    </row>
    <row r="208" spans="1:7" ht="20.25" customHeight="1">
      <c r="A208" s="53">
        <v>1168</v>
      </c>
      <c r="B208" s="54">
        <v>239100</v>
      </c>
      <c r="C208" s="187" t="s">
        <v>903</v>
      </c>
      <c r="D208" s="187"/>
      <c r="E208" s="187"/>
      <c r="F208" s="56"/>
      <c r="G208" s="56"/>
    </row>
    <row r="209" spans="1:7" ht="20.25" customHeight="1">
      <c r="A209" s="53">
        <v>1169</v>
      </c>
      <c r="B209" s="54">
        <v>239200</v>
      </c>
      <c r="C209" s="187" t="s">
        <v>904</v>
      </c>
      <c r="D209" s="187"/>
      <c r="E209" s="187"/>
      <c r="F209" s="56"/>
      <c r="G209" s="56"/>
    </row>
    <row r="210" spans="1:7" ht="22.5" customHeight="1">
      <c r="A210" s="53">
        <v>1170</v>
      </c>
      <c r="B210" s="54">
        <v>239300</v>
      </c>
      <c r="C210" s="187" t="s">
        <v>905</v>
      </c>
      <c r="D210" s="187"/>
      <c r="E210" s="187"/>
      <c r="F210" s="56"/>
      <c r="G210" s="56"/>
    </row>
    <row r="211" spans="1:7" ht="20.25" customHeight="1">
      <c r="A211" s="53">
        <v>1171</v>
      </c>
      <c r="B211" s="54">
        <v>239400</v>
      </c>
      <c r="C211" s="187" t="s">
        <v>906</v>
      </c>
      <c r="D211" s="187"/>
      <c r="E211" s="187"/>
      <c r="F211" s="56"/>
      <c r="G211" s="56"/>
    </row>
    <row r="212" spans="1:7" ht="20.25" customHeight="1">
      <c r="A212" s="53">
        <v>1172</v>
      </c>
      <c r="B212" s="54">
        <v>239500</v>
      </c>
      <c r="C212" s="187" t="s">
        <v>907</v>
      </c>
      <c r="D212" s="187"/>
      <c r="E212" s="187"/>
      <c r="F212" s="56"/>
      <c r="G212" s="56"/>
    </row>
    <row r="213" spans="1:7" s="52" customFormat="1" ht="26.25" customHeight="1">
      <c r="A213" s="43">
        <v>1173</v>
      </c>
      <c r="B213" s="44">
        <v>240000</v>
      </c>
      <c r="C213" s="188" t="s">
        <v>908</v>
      </c>
      <c r="D213" s="188"/>
      <c r="E213" s="188"/>
      <c r="F213" s="51">
        <f>F214+F222+F227+F232+F235</f>
        <v>0</v>
      </c>
      <c r="G213" s="51">
        <f>G214+G222+G227+G232+G235</f>
        <v>0</v>
      </c>
    </row>
    <row r="214" spans="1:7" ht="24.75" customHeight="1">
      <c r="A214" s="43">
        <v>1174</v>
      </c>
      <c r="B214" s="44">
        <v>241000</v>
      </c>
      <c r="C214" s="188" t="s">
        <v>909</v>
      </c>
      <c r="D214" s="188"/>
      <c r="E214" s="188"/>
      <c r="F214" s="51">
        <f>SUM(F215:F221)</f>
        <v>0</v>
      </c>
      <c r="G214" s="51">
        <f>SUM(G215:G221)</f>
        <v>0</v>
      </c>
    </row>
    <row r="215" spans="1:7" ht="20.25" customHeight="1">
      <c r="A215" s="53">
        <v>1175</v>
      </c>
      <c r="B215" s="54">
        <v>241100</v>
      </c>
      <c r="C215" s="187" t="s">
        <v>910</v>
      </c>
      <c r="D215" s="187"/>
      <c r="E215" s="187"/>
      <c r="F215" s="56"/>
      <c r="G215" s="56"/>
    </row>
    <row r="216" spans="1:7" ht="20.25" customHeight="1">
      <c r="A216" s="53">
        <v>1176</v>
      </c>
      <c r="B216" s="54">
        <v>241200</v>
      </c>
      <c r="C216" s="187" t="s">
        <v>911</v>
      </c>
      <c r="D216" s="187"/>
      <c r="E216" s="187"/>
      <c r="F216" s="56"/>
      <c r="G216" s="56"/>
    </row>
    <row r="217" spans="1:7" ht="12.75">
      <c r="A217" s="173" t="s">
        <v>467</v>
      </c>
      <c r="B217" s="179" t="s">
        <v>468</v>
      </c>
      <c r="C217" s="190" t="s">
        <v>469</v>
      </c>
      <c r="D217" s="190"/>
      <c r="E217" s="190"/>
      <c r="F217" s="190" t="s">
        <v>801</v>
      </c>
      <c r="G217" s="190"/>
    </row>
    <row r="218" spans="1:7" ht="24">
      <c r="A218" s="173"/>
      <c r="B218" s="179"/>
      <c r="C218" s="190"/>
      <c r="D218" s="190"/>
      <c r="E218" s="190"/>
      <c r="F218" s="69" t="s">
        <v>802</v>
      </c>
      <c r="G218" s="69" t="s">
        <v>803</v>
      </c>
    </row>
    <row r="219" spans="1:7" ht="12.75">
      <c r="A219" s="43">
        <v>1</v>
      </c>
      <c r="B219" s="44">
        <v>2</v>
      </c>
      <c r="C219" s="190">
        <v>3</v>
      </c>
      <c r="D219" s="190"/>
      <c r="E219" s="190"/>
      <c r="F219" s="70" t="s">
        <v>367</v>
      </c>
      <c r="G219" s="70" t="s">
        <v>368</v>
      </c>
    </row>
    <row r="220" spans="1:7" ht="17.25" customHeight="1">
      <c r="A220" s="53">
        <v>1177</v>
      </c>
      <c r="B220" s="54">
        <v>241300</v>
      </c>
      <c r="C220" s="187" t="s">
        <v>912</v>
      </c>
      <c r="D220" s="187"/>
      <c r="E220" s="187"/>
      <c r="F220" s="56"/>
      <c r="G220" s="56"/>
    </row>
    <row r="221" spans="1:7" ht="17.25" customHeight="1">
      <c r="A221" s="53">
        <v>1178</v>
      </c>
      <c r="B221" s="54">
        <v>241400</v>
      </c>
      <c r="C221" s="187" t="s">
        <v>913</v>
      </c>
      <c r="D221" s="187"/>
      <c r="E221" s="187"/>
      <c r="F221" s="56"/>
      <c r="G221" s="56"/>
    </row>
    <row r="222" spans="1:7" s="52" customFormat="1" ht="17.25" customHeight="1">
      <c r="A222" s="43">
        <v>1179</v>
      </c>
      <c r="B222" s="44">
        <v>242000</v>
      </c>
      <c r="C222" s="188" t="s">
        <v>914</v>
      </c>
      <c r="D222" s="188"/>
      <c r="E222" s="188"/>
      <c r="F222" s="51">
        <f>F223+F224+F225+F226</f>
        <v>0</v>
      </c>
      <c r="G222" s="51">
        <f>G223+G224+G225+G226</f>
        <v>0</v>
      </c>
    </row>
    <row r="223" spans="1:7" ht="17.25" customHeight="1">
      <c r="A223" s="53">
        <v>1180</v>
      </c>
      <c r="B223" s="54">
        <v>242100</v>
      </c>
      <c r="C223" s="187" t="s">
        <v>915</v>
      </c>
      <c r="D223" s="187"/>
      <c r="E223" s="187"/>
      <c r="F223" s="56"/>
      <c r="G223" s="56"/>
    </row>
    <row r="224" spans="1:7" ht="17.25" customHeight="1">
      <c r="A224" s="53">
        <v>1181</v>
      </c>
      <c r="B224" s="54">
        <v>242200</v>
      </c>
      <c r="C224" s="187" t="s">
        <v>916</v>
      </c>
      <c r="D224" s="187"/>
      <c r="E224" s="187"/>
      <c r="F224" s="56"/>
      <c r="G224" s="56"/>
    </row>
    <row r="225" spans="1:7" ht="17.25" customHeight="1">
      <c r="A225" s="53">
        <v>1182</v>
      </c>
      <c r="B225" s="54">
        <v>242300</v>
      </c>
      <c r="C225" s="187" t="s">
        <v>917</v>
      </c>
      <c r="D225" s="187"/>
      <c r="E225" s="187"/>
      <c r="F225" s="56"/>
      <c r="G225" s="56"/>
    </row>
    <row r="226" spans="1:7" ht="17.25" customHeight="1">
      <c r="A226" s="53">
        <v>1183</v>
      </c>
      <c r="B226" s="54">
        <v>242400</v>
      </c>
      <c r="C226" s="187" t="s">
        <v>918</v>
      </c>
      <c r="D226" s="187"/>
      <c r="E226" s="187"/>
      <c r="F226" s="56"/>
      <c r="G226" s="56"/>
    </row>
    <row r="227" spans="1:7" s="52" customFormat="1" ht="21.75" customHeight="1">
      <c r="A227" s="43">
        <v>1184</v>
      </c>
      <c r="B227" s="44">
        <v>243000</v>
      </c>
      <c r="C227" s="188" t="s">
        <v>919</v>
      </c>
      <c r="D227" s="188"/>
      <c r="E227" s="188"/>
      <c r="F227" s="51">
        <f>SUM(F228:F231)</f>
        <v>0</v>
      </c>
      <c r="G227" s="51">
        <f>SUM(G228:G231)</f>
        <v>0</v>
      </c>
    </row>
    <row r="228" spans="1:7" ht="17.25" customHeight="1">
      <c r="A228" s="53">
        <v>1185</v>
      </c>
      <c r="B228" s="54">
        <v>243100</v>
      </c>
      <c r="C228" s="187" t="s">
        <v>920</v>
      </c>
      <c r="D228" s="187"/>
      <c r="E228" s="187"/>
      <c r="F228" s="56"/>
      <c r="G228" s="56"/>
    </row>
    <row r="229" spans="1:7" ht="17.25" customHeight="1">
      <c r="A229" s="53">
        <v>1186</v>
      </c>
      <c r="B229" s="54">
        <v>243200</v>
      </c>
      <c r="C229" s="187" t="s">
        <v>921</v>
      </c>
      <c r="D229" s="187"/>
      <c r="E229" s="187"/>
      <c r="F229" s="56"/>
      <c r="G229" s="56"/>
    </row>
    <row r="230" spans="1:7" ht="17.25" customHeight="1">
      <c r="A230" s="53">
        <v>1187</v>
      </c>
      <c r="B230" s="54">
        <v>243300</v>
      </c>
      <c r="C230" s="187" t="s">
        <v>922</v>
      </c>
      <c r="D230" s="187"/>
      <c r="E230" s="187"/>
      <c r="F230" s="56"/>
      <c r="G230" s="56"/>
    </row>
    <row r="231" spans="1:7" ht="17.25" customHeight="1">
      <c r="A231" s="53">
        <v>1188</v>
      </c>
      <c r="B231" s="54">
        <v>243400</v>
      </c>
      <c r="C231" s="187" t="s">
        <v>923</v>
      </c>
      <c r="D231" s="187"/>
      <c r="E231" s="187"/>
      <c r="F231" s="56"/>
      <c r="G231" s="56"/>
    </row>
    <row r="232" spans="1:7" s="52" customFormat="1" ht="17.25" customHeight="1">
      <c r="A232" s="43">
        <v>1189</v>
      </c>
      <c r="B232" s="44">
        <v>244000</v>
      </c>
      <c r="C232" s="188" t="s">
        <v>924</v>
      </c>
      <c r="D232" s="188"/>
      <c r="E232" s="188"/>
      <c r="F232" s="51">
        <f>F233+F234</f>
        <v>0</v>
      </c>
      <c r="G232" s="51">
        <f>G233+G234</f>
        <v>0</v>
      </c>
    </row>
    <row r="233" spans="1:7" ht="22.5" customHeight="1">
      <c r="A233" s="53">
        <v>1190</v>
      </c>
      <c r="B233" s="54">
        <v>244100</v>
      </c>
      <c r="C233" s="187" t="s">
        <v>925</v>
      </c>
      <c r="D233" s="187"/>
      <c r="E233" s="187"/>
      <c r="F233" s="56"/>
      <c r="G233" s="56"/>
    </row>
    <row r="234" spans="1:7" ht="17.25" customHeight="1">
      <c r="A234" s="53">
        <v>1191</v>
      </c>
      <c r="B234" s="54">
        <v>244200</v>
      </c>
      <c r="C234" s="187" t="s">
        <v>926</v>
      </c>
      <c r="D234" s="187"/>
      <c r="E234" s="187"/>
      <c r="F234" s="56"/>
      <c r="G234" s="56"/>
    </row>
    <row r="235" spans="1:7" s="52" customFormat="1" ht="17.25" customHeight="1">
      <c r="A235" s="43">
        <v>1192</v>
      </c>
      <c r="B235" s="44">
        <v>245000</v>
      </c>
      <c r="C235" s="188" t="s">
        <v>927</v>
      </c>
      <c r="D235" s="188"/>
      <c r="E235" s="188"/>
      <c r="F235" s="51">
        <f>SUM(F236:F240)</f>
        <v>0</v>
      </c>
      <c r="G235" s="51">
        <f>SUM(G236:G240)</f>
        <v>0</v>
      </c>
    </row>
    <row r="236" spans="1:7" ht="17.25" customHeight="1">
      <c r="A236" s="53">
        <v>1193</v>
      </c>
      <c r="B236" s="54">
        <v>245100</v>
      </c>
      <c r="C236" s="187" t="s">
        <v>928</v>
      </c>
      <c r="D236" s="187"/>
      <c r="E236" s="187"/>
      <c r="F236" s="56"/>
      <c r="G236" s="56"/>
    </row>
    <row r="237" spans="1:7" ht="17.25" customHeight="1">
      <c r="A237" s="53">
        <v>1194</v>
      </c>
      <c r="B237" s="54">
        <v>245200</v>
      </c>
      <c r="C237" s="187" t="s">
        <v>929</v>
      </c>
      <c r="D237" s="187"/>
      <c r="E237" s="187"/>
      <c r="F237" s="56"/>
      <c r="G237" s="56"/>
    </row>
    <row r="238" spans="1:7" ht="17.25" customHeight="1">
      <c r="A238" s="53">
        <v>1195</v>
      </c>
      <c r="B238" s="54">
        <v>245300</v>
      </c>
      <c r="C238" s="187" t="s">
        <v>930</v>
      </c>
      <c r="D238" s="187"/>
      <c r="E238" s="187"/>
      <c r="F238" s="56"/>
      <c r="G238" s="56"/>
    </row>
    <row r="239" spans="1:7" ht="22.5" customHeight="1">
      <c r="A239" s="53">
        <v>1196</v>
      </c>
      <c r="B239" s="54">
        <v>245400</v>
      </c>
      <c r="C239" s="187" t="s">
        <v>931</v>
      </c>
      <c r="D239" s="187"/>
      <c r="E239" s="187"/>
      <c r="F239" s="56"/>
      <c r="G239" s="56"/>
    </row>
    <row r="240" spans="1:7" ht="22.5" customHeight="1">
      <c r="A240" s="53">
        <v>1197</v>
      </c>
      <c r="B240" s="54">
        <v>245500</v>
      </c>
      <c r="C240" s="187" t="s">
        <v>932</v>
      </c>
      <c r="D240" s="187"/>
      <c r="E240" s="187"/>
      <c r="F240" s="56"/>
      <c r="G240" s="56"/>
    </row>
    <row r="241" spans="1:7" s="52" customFormat="1" ht="17.25" customHeight="1">
      <c r="A241" s="43">
        <v>1198</v>
      </c>
      <c r="B241" s="44">
        <v>250000</v>
      </c>
      <c r="C241" s="188" t="s">
        <v>933</v>
      </c>
      <c r="D241" s="188"/>
      <c r="E241" s="188"/>
      <c r="F241" s="71">
        <f>F242+F246+F249+F251</f>
        <v>11826</v>
      </c>
      <c r="G241" s="71">
        <f>G242+G246+G249+G251</f>
        <v>12300</v>
      </c>
    </row>
    <row r="242" spans="1:7" s="52" customFormat="1" ht="17.25" customHeight="1">
      <c r="A242" s="43">
        <v>1199</v>
      </c>
      <c r="B242" s="44">
        <v>251000</v>
      </c>
      <c r="C242" s="188" t="s">
        <v>934</v>
      </c>
      <c r="D242" s="188"/>
      <c r="E242" s="188"/>
      <c r="F242" s="71">
        <f>SUM(F243:F245)</f>
        <v>64</v>
      </c>
      <c r="G242" s="71">
        <f>SUM(G243:G245)</f>
        <v>62</v>
      </c>
    </row>
    <row r="243" spans="1:7" ht="17.25" customHeight="1">
      <c r="A243" s="53">
        <v>1200</v>
      </c>
      <c r="B243" s="54">
        <v>251100</v>
      </c>
      <c r="C243" s="187" t="s">
        <v>935</v>
      </c>
      <c r="D243" s="187"/>
      <c r="E243" s="187"/>
      <c r="F243" s="72">
        <v>64</v>
      </c>
      <c r="G243" s="72">
        <v>62</v>
      </c>
    </row>
    <row r="244" spans="1:7" ht="17.25" customHeight="1">
      <c r="A244" s="53">
        <v>1201</v>
      </c>
      <c r="B244" s="54">
        <v>251200</v>
      </c>
      <c r="C244" s="187" t="s">
        <v>936</v>
      </c>
      <c r="D244" s="187"/>
      <c r="E244" s="187"/>
      <c r="F244" s="72"/>
      <c r="G244" s="72"/>
    </row>
    <row r="245" spans="1:7" ht="17.25" customHeight="1">
      <c r="A245" s="53">
        <v>1202</v>
      </c>
      <c r="B245" s="54">
        <v>251300</v>
      </c>
      <c r="C245" s="187" t="s">
        <v>937</v>
      </c>
      <c r="D245" s="187"/>
      <c r="E245" s="187"/>
      <c r="F245" s="72"/>
      <c r="G245" s="72"/>
    </row>
    <row r="246" spans="1:7" s="52" customFormat="1" ht="17.25" customHeight="1">
      <c r="A246" s="43">
        <v>1203</v>
      </c>
      <c r="B246" s="44">
        <v>252000</v>
      </c>
      <c r="C246" s="188" t="s">
        <v>938</v>
      </c>
      <c r="D246" s="188"/>
      <c r="E246" s="188"/>
      <c r="F246" s="51">
        <f>F247+F248</f>
        <v>11707</v>
      </c>
      <c r="G246" s="51">
        <f>G247+G248</f>
        <v>12186</v>
      </c>
    </row>
    <row r="247" spans="1:7" ht="17.25" customHeight="1">
      <c r="A247" s="53">
        <v>1204</v>
      </c>
      <c r="B247" s="54">
        <v>252100</v>
      </c>
      <c r="C247" s="187" t="s">
        <v>939</v>
      </c>
      <c r="D247" s="187"/>
      <c r="E247" s="187"/>
      <c r="F247" s="56">
        <v>11707</v>
      </c>
      <c r="G247" s="56">
        <v>12186</v>
      </c>
    </row>
    <row r="248" spans="1:7" ht="17.25" customHeight="1">
      <c r="A248" s="53">
        <v>1205</v>
      </c>
      <c r="B248" s="54">
        <v>252200</v>
      </c>
      <c r="C248" s="187" t="s">
        <v>940</v>
      </c>
      <c r="D248" s="187"/>
      <c r="E248" s="187"/>
      <c r="F248" s="56"/>
      <c r="G248" s="56"/>
    </row>
    <row r="249" spans="1:7" s="52" customFormat="1" ht="17.25" customHeight="1">
      <c r="A249" s="43">
        <v>1206</v>
      </c>
      <c r="B249" s="44">
        <v>253000</v>
      </c>
      <c r="C249" s="188" t="s">
        <v>941</v>
      </c>
      <c r="D249" s="188"/>
      <c r="E249" s="188"/>
      <c r="F249" s="51">
        <f>F250</f>
        <v>0</v>
      </c>
      <c r="G249" s="51">
        <f>G250</f>
        <v>0</v>
      </c>
    </row>
    <row r="250" spans="1:7" ht="17.25" customHeight="1">
      <c r="A250" s="53">
        <v>1207</v>
      </c>
      <c r="B250" s="54">
        <v>253100</v>
      </c>
      <c r="C250" s="187" t="s">
        <v>942</v>
      </c>
      <c r="D250" s="187"/>
      <c r="E250" s="187"/>
      <c r="F250" s="56"/>
      <c r="G250" s="56"/>
    </row>
    <row r="251" spans="1:7" s="52" customFormat="1" ht="17.25" customHeight="1">
      <c r="A251" s="43">
        <v>1208</v>
      </c>
      <c r="B251" s="44">
        <v>254000</v>
      </c>
      <c r="C251" s="188" t="s">
        <v>943</v>
      </c>
      <c r="D251" s="188"/>
      <c r="E251" s="188"/>
      <c r="F251" s="51">
        <f>SUM(F252:F254)</f>
        <v>55</v>
      </c>
      <c r="G251" s="51">
        <f>SUM(G252:G254)</f>
        <v>52</v>
      </c>
    </row>
    <row r="252" spans="1:7" ht="17.25" customHeight="1">
      <c r="A252" s="53">
        <v>1209</v>
      </c>
      <c r="B252" s="54">
        <v>254100</v>
      </c>
      <c r="C252" s="187" t="s">
        <v>944</v>
      </c>
      <c r="D252" s="187"/>
      <c r="E252" s="187"/>
      <c r="F252" s="56"/>
      <c r="G252" s="56"/>
    </row>
    <row r="253" spans="1:7" ht="17.25" customHeight="1">
      <c r="A253" s="53">
        <v>1210</v>
      </c>
      <c r="B253" s="54">
        <v>254200</v>
      </c>
      <c r="C253" s="187" t="s">
        <v>945</v>
      </c>
      <c r="D253" s="187"/>
      <c r="E253" s="187"/>
      <c r="F253" s="56"/>
      <c r="G253" s="56"/>
    </row>
    <row r="254" spans="1:7" ht="17.25" customHeight="1">
      <c r="A254" s="53">
        <v>1211</v>
      </c>
      <c r="B254" s="54">
        <v>254900</v>
      </c>
      <c r="C254" s="187" t="s">
        <v>946</v>
      </c>
      <c r="D254" s="187"/>
      <c r="E254" s="187"/>
      <c r="F254" s="56">
        <v>55</v>
      </c>
      <c r="G254" s="56">
        <v>52</v>
      </c>
    </row>
    <row r="255" spans="1:7" s="52" customFormat="1" ht="17.25" customHeight="1">
      <c r="A255" s="43">
        <v>1212</v>
      </c>
      <c r="B255" s="44">
        <v>290000</v>
      </c>
      <c r="C255" s="188" t="s">
        <v>947</v>
      </c>
      <c r="D255" s="188"/>
      <c r="E255" s="188"/>
      <c r="F255" s="51">
        <f>F256</f>
        <v>11761</v>
      </c>
      <c r="G255" s="51">
        <f>G256</f>
        <v>11869</v>
      </c>
    </row>
    <row r="256" spans="1:7" s="52" customFormat="1" ht="17.25" customHeight="1">
      <c r="A256" s="43">
        <v>1213</v>
      </c>
      <c r="B256" s="44">
        <v>291000</v>
      </c>
      <c r="C256" s="188" t="s">
        <v>948</v>
      </c>
      <c r="D256" s="188"/>
      <c r="E256" s="188"/>
      <c r="F256" s="51">
        <f>SUM(F257:F260)</f>
        <v>11761</v>
      </c>
      <c r="G256" s="51">
        <f>SUM(G257:G260)</f>
        <v>11869</v>
      </c>
    </row>
    <row r="257" spans="1:7" ht="17.25" customHeight="1">
      <c r="A257" s="53">
        <v>1214</v>
      </c>
      <c r="B257" s="54">
        <v>291100</v>
      </c>
      <c r="C257" s="187" t="s">
        <v>949</v>
      </c>
      <c r="D257" s="187"/>
      <c r="E257" s="187"/>
      <c r="F257" s="56"/>
      <c r="G257" s="56"/>
    </row>
    <row r="258" spans="1:7" ht="17.25" customHeight="1">
      <c r="A258" s="53">
        <v>1215</v>
      </c>
      <c r="B258" s="54">
        <v>291200</v>
      </c>
      <c r="C258" s="187" t="s">
        <v>950</v>
      </c>
      <c r="D258" s="187"/>
      <c r="E258" s="187"/>
      <c r="F258" s="56"/>
      <c r="G258" s="56"/>
    </row>
    <row r="259" spans="1:7" ht="17.25" customHeight="1">
      <c r="A259" s="53">
        <v>1216</v>
      </c>
      <c r="B259" s="54">
        <v>291300</v>
      </c>
      <c r="C259" s="187" t="s">
        <v>951</v>
      </c>
      <c r="D259" s="187"/>
      <c r="E259" s="187"/>
      <c r="F259" s="56">
        <v>11460</v>
      </c>
      <c r="G259" s="56">
        <v>11568</v>
      </c>
    </row>
    <row r="260" spans="1:7" ht="17.25" customHeight="1">
      <c r="A260" s="53">
        <v>1217</v>
      </c>
      <c r="B260" s="54">
        <v>291900</v>
      </c>
      <c r="C260" s="187" t="s">
        <v>952</v>
      </c>
      <c r="D260" s="187"/>
      <c r="E260" s="187"/>
      <c r="F260" s="56">
        <v>301</v>
      </c>
      <c r="G260" s="56">
        <v>301</v>
      </c>
    </row>
    <row r="261" spans="1:7" s="52" customFormat="1" ht="21.75" customHeight="1">
      <c r="A261" s="73">
        <v>1218</v>
      </c>
      <c r="B261" s="74">
        <v>300000</v>
      </c>
      <c r="C261" s="185" t="s">
        <v>953</v>
      </c>
      <c r="D261" s="185"/>
      <c r="E261" s="185"/>
      <c r="F261" s="51">
        <f>F262+F275-F276+F277-F278+F280-F281</f>
        <v>158616</v>
      </c>
      <c r="G261" s="51">
        <f>G262+G275-G276+G277-G278+G280-G281</f>
        <v>154213</v>
      </c>
    </row>
    <row r="262" spans="1:7" s="52" customFormat="1" ht="17.25" customHeight="1">
      <c r="A262" s="73">
        <v>1219</v>
      </c>
      <c r="B262" s="74">
        <v>310000</v>
      </c>
      <c r="C262" s="185" t="s">
        <v>954</v>
      </c>
      <c r="D262" s="185"/>
      <c r="E262" s="185"/>
      <c r="F262" s="51">
        <f>F263</f>
        <v>152899</v>
      </c>
      <c r="G262" s="51">
        <f>G263</f>
        <v>147883</v>
      </c>
    </row>
    <row r="263" spans="1:7" s="52" customFormat="1" ht="17.25" customHeight="1">
      <c r="A263" s="73">
        <v>1220</v>
      </c>
      <c r="B263" s="74">
        <v>311000</v>
      </c>
      <c r="C263" s="185" t="s">
        <v>955</v>
      </c>
      <c r="D263" s="185"/>
      <c r="E263" s="185"/>
      <c r="F263" s="51">
        <f>F267+F268-F269+F270+F271-F272+F273+F274</f>
        <v>152899</v>
      </c>
      <c r="G263" s="51">
        <f>G267+G268-G269+G270+G271-G272+G273+G274</f>
        <v>147883</v>
      </c>
    </row>
    <row r="264" spans="1:7" ht="12.75">
      <c r="A264" s="173" t="s">
        <v>467</v>
      </c>
      <c r="B264" s="179" t="s">
        <v>468</v>
      </c>
      <c r="C264" s="190" t="s">
        <v>469</v>
      </c>
      <c r="D264" s="190"/>
      <c r="E264" s="190"/>
      <c r="F264" s="190" t="s">
        <v>801</v>
      </c>
      <c r="G264" s="190"/>
    </row>
    <row r="265" spans="1:7" ht="24">
      <c r="A265" s="173"/>
      <c r="B265" s="179"/>
      <c r="C265" s="190"/>
      <c r="D265" s="190"/>
      <c r="E265" s="190"/>
      <c r="F265" s="69" t="s">
        <v>802</v>
      </c>
      <c r="G265" s="69" t="s">
        <v>803</v>
      </c>
    </row>
    <row r="266" spans="1:7" ht="12.75">
      <c r="A266" s="43">
        <v>1</v>
      </c>
      <c r="B266" s="44">
        <v>2</v>
      </c>
      <c r="C266" s="190">
        <v>3</v>
      </c>
      <c r="D266" s="190"/>
      <c r="E266" s="190"/>
      <c r="F266" s="70" t="s">
        <v>367</v>
      </c>
      <c r="G266" s="70" t="s">
        <v>368</v>
      </c>
    </row>
    <row r="267" spans="1:7" ht="17.25" customHeight="1">
      <c r="A267" s="53">
        <v>1221</v>
      </c>
      <c r="B267" s="54">
        <v>311100</v>
      </c>
      <c r="C267" s="187" t="s">
        <v>956</v>
      </c>
      <c r="D267" s="187"/>
      <c r="E267" s="187"/>
      <c r="F267" s="56">
        <v>151786</v>
      </c>
      <c r="G267" s="56">
        <v>147166</v>
      </c>
    </row>
    <row r="268" spans="1:7" ht="17.25" customHeight="1">
      <c r="A268" s="53">
        <v>1222</v>
      </c>
      <c r="B268" s="54">
        <v>311200</v>
      </c>
      <c r="C268" s="187" t="s">
        <v>957</v>
      </c>
      <c r="D268" s="187"/>
      <c r="E268" s="187"/>
      <c r="F268" s="56">
        <v>784</v>
      </c>
      <c r="G268" s="56">
        <v>474</v>
      </c>
    </row>
    <row r="269" spans="1:7" ht="22.5" customHeight="1">
      <c r="A269" s="53">
        <v>1223</v>
      </c>
      <c r="B269" s="54">
        <v>311300</v>
      </c>
      <c r="C269" s="187" t="s">
        <v>958</v>
      </c>
      <c r="D269" s="187"/>
      <c r="E269" s="187"/>
      <c r="F269" s="56"/>
      <c r="G269" s="56"/>
    </row>
    <row r="270" spans="1:7" ht="17.25" customHeight="1">
      <c r="A270" s="53">
        <v>1224</v>
      </c>
      <c r="B270" s="54">
        <v>311400</v>
      </c>
      <c r="C270" s="187" t="s">
        <v>959</v>
      </c>
      <c r="D270" s="187"/>
      <c r="E270" s="187"/>
      <c r="F270" s="56"/>
      <c r="G270" s="56"/>
    </row>
    <row r="271" spans="1:7" ht="17.25" customHeight="1">
      <c r="A271" s="53">
        <v>1225</v>
      </c>
      <c r="B271" s="54">
        <v>311500</v>
      </c>
      <c r="C271" s="187" t="s">
        <v>960</v>
      </c>
      <c r="D271" s="187"/>
      <c r="E271" s="187"/>
      <c r="F271" s="56">
        <v>214</v>
      </c>
      <c r="G271" s="56">
        <v>186</v>
      </c>
    </row>
    <row r="272" spans="1:7" ht="23.25" customHeight="1">
      <c r="A272" s="53">
        <v>1226</v>
      </c>
      <c r="B272" s="54">
        <v>311600</v>
      </c>
      <c r="C272" s="194" t="s">
        <v>961</v>
      </c>
      <c r="D272" s="195"/>
      <c r="E272" s="196"/>
      <c r="F272" s="56"/>
      <c r="G272" s="56"/>
    </row>
    <row r="273" spans="1:7" ht="17.25" customHeight="1">
      <c r="A273" s="53">
        <v>1227</v>
      </c>
      <c r="B273" s="54">
        <v>311700</v>
      </c>
      <c r="C273" s="187" t="s">
        <v>962</v>
      </c>
      <c r="D273" s="187"/>
      <c r="E273" s="187"/>
      <c r="F273" s="56">
        <v>115</v>
      </c>
      <c r="G273" s="56">
        <v>57</v>
      </c>
    </row>
    <row r="274" spans="1:7" ht="17.25" customHeight="1">
      <c r="A274" s="75">
        <v>1228</v>
      </c>
      <c r="B274" s="76">
        <v>311900</v>
      </c>
      <c r="C274" s="197" t="s">
        <v>963</v>
      </c>
      <c r="D274" s="197"/>
      <c r="E274" s="197"/>
      <c r="F274" s="77"/>
      <c r="G274" s="77"/>
    </row>
    <row r="275" spans="1:7" ht="17.25" customHeight="1">
      <c r="A275" s="73">
        <v>1229</v>
      </c>
      <c r="B275" s="74">
        <v>321121</v>
      </c>
      <c r="C275" s="185" t="s">
        <v>964</v>
      </c>
      <c r="D275" s="185"/>
      <c r="E275" s="185"/>
      <c r="F275" s="78">
        <v>967</v>
      </c>
      <c r="G275" s="78">
        <v>497</v>
      </c>
    </row>
    <row r="276" spans="1:8" ht="17.25" customHeight="1">
      <c r="A276" s="73">
        <v>1230</v>
      </c>
      <c r="B276" s="74">
        <v>321122</v>
      </c>
      <c r="C276" s="198" t="s">
        <v>965</v>
      </c>
      <c r="D276" s="198"/>
      <c r="E276" s="198"/>
      <c r="F276" s="78"/>
      <c r="G276" s="78"/>
      <c r="H276" s="80"/>
    </row>
    <row r="277" spans="1:7" ht="17.25" customHeight="1">
      <c r="A277" s="73">
        <v>1231</v>
      </c>
      <c r="B277" s="74">
        <v>321311</v>
      </c>
      <c r="C277" s="185" t="s">
        <v>966</v>
      </c>
      <c r="D277" s="185"/>
      <c r="E277" s="185"/>
      <c r="F277" s="78">
        <v>4750</v>
      </c>
      <c r="G277" s="78">
        <v>5833</v>
      </c>
    </row>
    <row r="278" spans="1:7" ht="17.25" customHeight="1">
      <c r="A278" s="73">
        <v>1232</v>
      </c>
      <c r="B278" s="74">
        <v>321312</v>
      </c>
      <c r="C278" s="185" t="s">
        <v>967</v>
      </c>
      <c r="D278" s="185"/>
      <c r="E278" s="185"/>
      <c r="F278" s="78"/>
      <c r="G278" s="78"/>
    </row>
    <row r="279" spans="1:7" s="52" customFormat="1" ht="17.25" customHeight="1">
      <c r="A279" s="73"/>
      <c r="B279" s="74"/>
      <c r="C279" s="191" t="s">
        <v>968</v>
      </c>
      <c r="D279" s="192"/>
      <c r="E279" s="193"/>
      <c r="F279" s="81"/>
      <c r="G279" s="81"/>
    </row>
    <row r="280" spans="1:7" s="52" customFormat="1" ht="17.25" customHeight="1">
      <c r="A280" s="73">
        <v>1233</v>
      </c>
      <c r="B280" s="74"/>
      <c r="C280" s="191" t="s">
        <v>969</v>
      </c>
      <c r="D280" s="192"/>
      <c r="E280" s="193"/>
      <c r="F280" s="81">
        <f>IF((F282+F284-F283-F285)&gt;0,F282+F284-F283-F285,0)</f>
        <v>0</v>
      </c>
      <c r="G280" s="81">
        <f>IF((G282+G284-G283-G285)&gt;0,G282+G284-G283-G285,0)</f>
        <v>0</v>
      </c>
    </row>
    <row r="281" spans="1:7" s="52" customFormat="1" ht="17.25" customHeight="1">
      <c r="A281" s="73">
        <v>1234</v>
      </c>
      <c r="B281" s="74"/>
      <c r="C281" s="191" t="s">
        <v>970</v>
      </c>
      <c r="D281" s="192"/>
      <c r="E281" s="193"/>
      <c r="F281" s="81">
        <f>IF((F283+F285-F282-F284)&gt;0,F283+F285-F282-F284,0)</f>
        <v>0</v>
      </c>
      <c r="G281" s="81">
        <f>IF((G283+G285-G282-G284)&gt;0,G283+G285-G282-G284,0)</f>
        <v>0</v>
      </c>
    </row>
    <row r="282" spans="1:7" s="52" customFormat="1" ht="30.75" customHeight="1">
      <c r="A282" s="73">
        <v>1235</v>
      </c>
      <c r="B282" s="74">
        <v>330000</v>
      </c>
      <c r="C282" s="191" t="s">
        <v>971</v>
      </c>
      <c r="D282" s="192"/>
      <c r="E282" s="193"/>
      <c r="F282" s="78"/>
      <c r="G282" s="78"/>
    </row>
    <row r="283" spans="1:7" s="52" customFormat="1" ht="17.25" customHeight="1">
      <c r="A283" s="73">
        <v>1236</v>
      </c>
      <c r="B283" s="74">
        <v>330000</v>
      </c>
      <c r="C283" s="191" t="s">
        <v>972</v>
      </c>
      <c r="D283" s="192"/>
      <c r="E283" s="193"/>
      <c r="F283" s="78"/>
      <c r="G283" s="78"/>
    </row>
    <row r="284" spans="1:7" s="52" customFormat="1" ht="17.25" customHeight="1">
      <c r="A284" s="73">
        <v>1237</v>
      </c>
      <c r="B284" s="74">
        <v>340000</v>
      </c>
      <c r="C284" s="191" t="s">
        <v>973</v>
      </c>
      <c r="D284" s="192"/>
      <c r="E284" s="193"/>
      <c r="F284" s="78"/>
      <c r="G284" s="78"/>
    </row>
    <row r="285" spans="1:7" s="52" customFormat="1" ht="17.25" customHeight="1">
      <c r="A285" s="73">
        <v>1238</v>
      </c>
      <c r="B285" s="74">
        <v>340000</v>
      </c>
      <c r="C285" s="191" t="s">
        <v>974</v>
      </c>
      <c r="D285" s="192"/>
      <c r="E285" s="193"/>
      <c r="F285" s="78"/>
      <c r="G285" s="78"/>
    </row>
    <row r="286" spans="1:7" s="52" customFormat="1" ht="17.25" customHeight="1">
      <c r="A286" s="73">
        <v>1239</v>
      </c>
      <c r="B286" s="74"/>
      <c r="C286" s="185" t="s">
        <v>975</v>
      </c>
      <c r="D286" s="185"/>
      <c r="E286" s="185"/>
      <c r="F286" s="81">
        <f>F108+F261</f>
        <v>193866</v>
      </c>
      <c r="G286" s="81">
        <f>G108+G261</f>
        <v>190463</v>
      </c>
    </row>
    <row r="287" spans="1:7" s="52" customFormat="1" ht="17.25" customHeight="1">
      <c r="A287" s="73">
        <v>1240</v>
      </c>
      <c r="B287" s="74">
        <v>352000</v>
      </c>
      <c r="C287" s="185" t="s">
        <v>976</v>
      </c>
      <c r="D287" s="185"/>
      <c r="E287" s="185"/>
      <c r="F287" s="78"/>
      <c r="G287" s="78"/>
    </row>
    <row r="288" spans="3:7" ht="12.75">
      <c r="C288" s="84"/>
      <c r="D288" s="84"/>
      <c r="E288" s="84"/>
      <c r="F288" s="84"/>
      <c r="G288" s="84"/>
    </row>
    <row r="289" spans="1:8" ht="12.75">
      <c r="A289" s="29"/>
      <c r="B289" s="25"/>
      <c r="C289" s="33"/>
      <c r="D289" s="33"/>
      <c r="E289" s="33"/>
      <c r="F289" s="33"/>
      <c r="G289" s="33"/>
      <c r="H289" s="27"/>
    </row>
    <row r="290" spans="1:8" ht="12.75">
      <c r="A290" s="85" t="s">
        <v>977</v>
      </c>
      <c r="C290" s="86"/>
      <c r="D290" s="87" t="s">
        <v>978</v>
      </c>
      <c r="E290" s="87"/>
      <c r="F290" s="199" t="s">
        <v>411</v>
      </c>
      <c r="G290" s="199"/>
      <c r="H290" s="27"/>
    </row>
    <row r="291" spans="1:8" ht="12.75">
      <c r="A291" s="29"/>
      <c r="B291" s="89"/>
      <c r="C291" s="90"/>
      <c r="D291" s="87" t="s">
        <v>979</v>
      </c>
      <c r="E291" s="91"/>
      <c r="F291" s="33"/>
      <c r="G291" s="33"/>
      <c r="H291" s="27"/>
    </row>
    <row r="292" spans="1:8" ht="12.75">
      <c r="A292" s="29"/>
      <c r="B292" s="92"/>
      <c r="C292" s="33"/>
      <c r="D292" s="33"/>
      <c r="E292" s="33"/>
      <c r="F292" s="33"/>
      <c r="G292" s="33"/>
      <c r="H292" s="27"/>
    </row>
    <row r="293" spans="1:8" ht="12.75">
      <c r="A293" s="29"/>
      <c r="B293" s="25"/>
      <c r="C293" s="33"/>
      <c r="D293" s="33"/>
      <c r="E293" s="33"/>
      <c r="F293" s="33"/>
      <c r="G293" s="33"/>
      <c r="H293" s="27"/>
    </row>
    <row r="294" spans="1:8" ht="12.75">
      <c r="A294" s="29"/>
      <c r="B294" s="25"/>
      <c r="C294" s="33"/>
      <c r="D294" s="33"/>
      <c r="E294" s="33"/>
      <c r="F294" s="33"/>
      <c r="G294" s="33"/>
      <c r="H294" s="27"/>
    </row>
    <row r="295" spans="1:8" ht="12.75">
      <c r="A295" s="29"/>
      <c r="B295" s="25"/>
      <c r="C295" s="26"/>
      <c r="D295" s="26"/>
      <c r="E295" s="26"/>
      <c r="F295" s="26"/>
      <c r="G295" s="26"/>
      <c r="H295" s="27"/>
    </row>
    <row r="296" spans="1:8" ht="12.75">
      <c r="A296" s="29"/>
      <c r="B296" s="25"/>
      <c r="C296" s="26"/>
      <c r="D296" s="26"/>
      <c r="E296" s="26"/>
      <c r="F296" s="26"/>
      <c r="G296" s="26"/>
      <c r="H296" s="27"/>
    </row>
    <row r="297" spans="1:8" ht="12.75">
      <c r="A297" s="29"/>
      <c r="B297" s="25"/>
      <c r="C297" s="26"/>
      <c r="D297" s="26"/>
      <c r="E297" s="26"/>
      <c r="F297" s="26"/>
      <c r="G297" s="26"/>
      <c r="H297" s="2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15">
      <selection activeCell="E382" sqref="E382"/>
    </sheetView>
  </sheetViews>
  <sheetFormatPr defaultColWidth="9.140625" defaultRowHeight="12.75"/>
  <cols>
    <col min="1" max="1" width="6.28125" style="82" customWidth="1"/>
    <col min="2" max="2" width="6.00390625" style="93" customWidth="1"/>
    <col min="3" max="3" width="50.7109375" style="93" customWidth="1"/>
    <col min="4" max="5" width="18.00390625" style="93" customWidth="1"/>
    <col min="6" max="6" width="16.7109375" style="28" customWidth="1"/>
    <col min="7" max="16384" width="9.140625" style="28" customWidth="1"/>
  </cols>
  <sheetData>
    <row r="1" spans="1:5" ht="12.75">
      <c r="A1" s="94"/>
      <c r="B1" s="26"/>
      <c r="C1" s="26"/>
      <c r="D1" s="26"/>
      <c r="E1" s="26"/>
    </row>
    <row r="2" spans="1:5" ht="12.75">
      <c r="A2" s="94"/>
      <c r="B2" s="26"/>
      <c r="C2" s="26"/>
      <c r="D2" s="26"/>
      <c r="E2" s="26"/>
    </row>
    <row r="3" spans="1:5" ht="12.75">
      <c r="A3" s="94"/>
      <c r="B3" s="26"/>
      <c r="C3" s="26"/>
      <c r="D3" s="26"/>
      <c r="E3" s="30" t="s">
        <v>980</v>
      </c>
    </row>
    <row r="4" spans="1:5" ht="12.75">
      <c r="A4" s="94"/>
      <c r="B4" s="26"/>
      <c r="C4" s="26"/>
      <c r="D4" s="26"/>
      <c r="E4" s="26"/>
    </row>
    <row r="5" spans="1:5" ht="12.75">
      <c r="A5" s="94"/>
      <c r="B5" s="26"/>
      <c r="C5" s="26"/>
      <c r="D5" s="26"/>
      <c r="E5" s="26"/>
    </row>
    <row r="6" spans="1:5" ht="12.75">
      <c r="A6" s="94"/>
      <c r="B6" s="26"/>
      <c r="C6" s="26"/>
      <c r="D6" s="26"/>
      <c r="E6" s="26"/>
    </row>
    <row r="7" spans="1:7" ht="33.75" customHeight="1">
      <c r="A7" s="31" t="s">
        <v>584</v>
      </c>
      <c r="B7" s="32"/>
      <c r="C7" s="33"/>
      <c r="D7" s="33"/>
      <c r="E7" s="33"/>
      <c r="F7" s="95"/>
      <c r="G7" s="27"/>
    </row>
    <row r="8" spans="1:7" ht="18.75">
      <c r="A8" s="162" t="str">
        <f>NazKorisnika</f>
        <v>Дом здравља "Др Сава Станојевић"</v>
      </c>
      <c r="B8" s="32"/>
      <c r="C8" s="33"/>
      <c r="D8" s="33"/>
      <c r="E8" s="33"/>
      <c r="F8" s="95"/>
      <c r="G8" s="27"/>
    </row>
    <row r="9" spans="1:7" ht="15.75">
      <c r="A9" s="34" t="str">
        <f>"Седиште:   "&amp;biop</f>
        <v>Седиште:   Трстеник</v>
      </c>
      <c r="B9" s="25"/>
      <c r="C9" s="35"/>
      <c r="D9" s="160" t="str">
        <f>"Матични број:   "&amp;MatBroj</f>
        <v>Матични број:   17185390</v>
      </c>
      <c r="E9" s="35"/>
      <c r="F9" s="95"/>
      <c r="G9" s="27"/>
    </row>
    <row r="10" spans="1:7" ht="15.75">
      <c r="A10" s="34" t="str">
        <f>"ПИБ:   "&amp;bip</f>
        <v>ПИБ:   10136421</v>
      </c>
      <c r="B10" s="25"/>
      <c r="C10" s="35"/>
      <c r="D10" s="161" t="str">
        <f>"Број подрачуна:  "&amp;BrojPodr</f>
        <v>Број подрачуна:  840-423661-39</v>
      </c>
      <c r="E10" s="35"/>
      <c r="F10" s="95"/>
      <c r="G10" s="27"/>
    </row>
    <row r="11" spans="1:7" ht="15.75">
      <c r="A11" s="36" t="s">
        <v>585</v>
      </c>
      <c r="B11" s="32"/>
      <c r="C11" s="33"/>
      <c r="D11" s="33"/>
      <c r="E11" s="33"/>
      <c r="F11" s="95"/>
      <c r="G11" s="27"/>
    </row>
    <row r="12" spans="1:7" ht="15.75">
      <c r="A12" s="37"/>
      <c r="B12" s="32"/>
      <c r="C12" s="33"/>
      <c r="D12" s="33"/>
      <c r="E12" s="33"/>
      <c r="F12" s="95"/>
      <c r="G12" s="27"/>
    </row>
    <row r="13" spans="1:5" ht="15.75">
      <c r="A13" s="96"/>
      <c r="B13" s="26"/>
      <c r="C13" s="26"/>
      <c r="D13" s="97"/>
      <c r="E13" s="26"/>
    </row>
    <row r="14" spans="1:5" ht="18.75">
      <c r="A14" s="171" t="s">
        <v>981</v>
      </c>
      <c r="B14" s="171"/>
      <c r="C14" s="171"/>
      <c r="D14" s="171"/>
      <c r="E14" s="171"/>
    </row>
    <row r="15" spans="1:5" ht="12.75">
      <c r="A15" s="200" t="s">
        <v>1295</v>
      </c>
      <c r="B15" s="200"/>
      <c r="C15" s="200"/>
      <c r="D15" s="200"/>
      <c r="E15" s="200"/>
    </row>
    <row r="16" spans="1:5" ht="15.75">
      <c r="A16" s="39"/>
      <c r="B16" s="26"/>
      <c r="C16" s="26"/>
      <c r="D16" s="26"/>
      <c r="E16" s="26"/>
    </row>
    <row r="17" spans="1:6" ht="12.75" customHeight="1">
      <c r="A17" s="98"/>
      <c r="B17" s="99"/>
      <c r="C17" s="99"/>
      <c r="D17" s="99"/>
      <c r="E17" s="42" t="s">
        <v>201</v>
      </c>
      <c r="F17" s="40"/>
    </row>
    <row r="18" spans="1:6" ht="12.75" customHeight="1">
      <c r="A18" s="173" t="s">
        <v>467</v>
      </c>
      <c r="B18" s="173" t="s">
        <v>468</v>
      </c>
      <c r="C18" s="173" t="s">
        <v>469</v>
      </c>
      <c r="D18" s="173" t="s">
        <v>801</v>
      </c>
      <c r="E18" s="173"/>
      <c r="F18" s="40"/>
    </row>
    <row r="19" spans="1:6" ht="25.5" customHeight="1">
      <c r="A19" s="173"/>
      <c r="B19" s="173"/>
      <c r="C19" s="173"/>
      <c r="D19" s="43" t="s">
        <v>802</v>
      </c>
      <c r="E19" s="43" t="s">
        <v>803</v>
      </c>
      <c r="F19" s="41"/>
    </row>
    <row r="20" spans="1:5" ht="12.75">
      <c r="A20" s="43">
        <v>1</v>
      </c>
      <c r="B20" s="43">
        <v>2</v>
      </c>
      <c r="C20" s="43">
        <v>3</v>
      </c>
      <c r="D20" s="43">
        <v>4</v>
      </c>
      <c r="E20" s="43">
        <v>5</v>
      </c>
    </row>
    <row r="21" spans="1:5" s="52" customFormat="1" ht="24">
      <c r="A21" s="43">
        <v>2001</v>
      </c>
      <c r="B21" s="43"/>
      <c r="C21" s="66" t="s">
        <v>982</v>
      </c>
      <c r="D21" s="100">
        <f>D22+D126</f>
        <v>281951</v>
      </c>
      <c r="E21" s="100">
        <f>E22+E126</f>
        <v>310876</v>
      </c>
    </row>
    <row r="22" spans="1:5" s="52" customFormat="1" ht="24">
      <c r="A22" s="43">
        <v>2002</v>
      </c>
      <c r="B22" s="43">
        <v>700000</v>
      </c>
      <c r="C22" s="66" t="s">
        <v>983</v>
      </c>
      <c r="D22" s="100">
        <f>D23+D67+D77+D89+D114+D119+D123</f>
        <v>281951</v>
      </c>
      <c r="E22" s="100">
        <f>E23+E67+E77+E89+E114+E119+E123</f>
        <v>310876</v>
      </c>
    </row>
    <row r="23" spans="1:5" s="52" customFormat="1" ht="24">
      <c r="A23" s="43">
        <v>2003</v>
      </c>
      <c r="B23" s="43">
        <v>710000</v>
      </c>
      <c r="C23" s="66" t="s">
        <v>984</v>
      </c>
      <c r="D23" s="100">
        <f>D24+D28+D30+D37+D43+D50+D53+D60</f>
        <v>0</v>
      </c>
      <c r="E23" s="100">
        <f>E24+E28+E30+E37+E43+E50+E53+E60</f>
        <v>0</v>
      </c>
    </row>
    <row r="24" spans="1:5" ht="24">
      <c r="A24" s="43">
        <v>2004</v>
      </c>
      <c r="B24" s="43">
        <v>711000</v>
      </c>
      <c r="C24" s="66" t="s">
        <v>985</v>
      </c>
      <c r="D24" s="100">
        <f>SUM(D25:D27)</f>
        <v>0</v>
      </c>
      <c r="E24" s="100">
        <f>SUM(E25:E27)</f>
        <v>0</v>
      </c>
    </row>
    <row r="25" spans="1:5" ht="12.75">
      <c r="A25" s="53">
        <v>2005</v>
      </c>
      <c r="B25" s="53">
        <v>711100</v>
      </c>
      <c r="C25" s="68" t="s">
        <v>986</v>
      </c>
      <c r="D25" s="101"/>
      <c r="E25" s="101"/>
    </row>
    <row r="26" spans="1:5" ht="24">
      <c r="A26" s="53">
        <v>2006</v>
      </c>
      <c r="B26" s="53">
        <v>711200</v>
      </c>
      <c r="C26" s="68" t="s">
        <v>387</v>
      </c>
      <c r="D26" s="101"/>
      <c r="E26" s="101"/>
    </row>
    <row r="27" spans="1:5" ht="24">
      <c r="A27" s="53">
        <v>2007</v>
      </c>
      <c r="B27" s="53">
        <v>711300</v>
      </c>
      <c r="C27" s="68" t="s">
        <v>578</v>
      </c>
      <c r="D27" s="101"/>
      <c r="E27" s="101"/>
    </row>
    <row r="28" spans="1:5" s="52" customFormat="1" ht="12.75">
      <c r="A28" s="43">
        <v>2008</v>
      </c>
      <c r="B28" s="43">
        <v>712000</v>
      </c>
      <c r="C28" s="66" t="s">
        <v>987</v>
      </c>
      <c r="D28" s="100">
        <f>D29</f>
        <v>0</v>
      </c>
      <c r="E28" s="100">
        <f>E29</f>
        <v>0</v>
      </c>
    </row>
    <row r="29" spans="1:5" ht="12.75">
      <c r="A29" s="53">
        <v>2009</v>
      </c>
      <c r="B29" s="53">
        <v>712100</v>
      </c>
      <c r="C29" s="68" t="s">
        <v>38</v>
      </c>
      <c r="D29" s="101"/>
      <c r="E29" s="101"/>
    </row>
    <row r="30" spans="1:5" s="52" customFormat="1" ht="12.75">
      <c r="A30" s="43">
        <v>2010</v>
      </c>
      <c r="B30" s="43">
        <v>713000</v>
      </c>
      <c r="C30" s="66" t="s">
        <v>988</v>
      </c>
      <c r="D30" s="100">
        <f>SUM(D31:D36)</f>
        <v>0</v>
      </c>
      <c r="E30" s="100">
        <f>SUM(E31:E36)</f>
        <v>0</v>
      </c>
    </row>
    <row r="31" spans="1:5" ht="12.75">
      <c r="A31" s="53">
        <v>2011</v>
      </c>
      <c r="B31" s="53">
        <v>713100</v>
      </c>
      <c r="C31" s="68" t="s">
        <v>587</v>
      </c>
      <c r="D31" s="101"/>
      <c r="E31" s="101"/>
    </row>
    <row r="32" spans="1:5" ht="12.75">
      <c r="A32" s="53">
        <v>2012</v>
      </c>
      <c r="B32" s="53">
        <v>713200</v>
      </c>
      <c r="C32" s="68" t="s">
        <v>588</v>
      </c>
      <c r="D32" s="101"/>
      <c r="E32" s="101"/>
    </row>
    <row r="33" spans="1:5" ht="12.75">
      <c r="A33" s="53">
        <v>2013</v>
      </c>
      <c r="B33" s="53">
        <v>713300</v>
      </c>
      <c r="C33" s="68" t="s">
        <v>589</v>
      </c>
      <c r="D33" s="101"/>
      <c r="E33" s="101"/>
    </row>
    <row r="34" spans="1:5" ht="12.75">
      <c r="A34" s="53">
        <v>2014</v>
      </c>
      <c r="B34" s="53">
        <v>713400</v>
      </c>
      <c r="C34" s="68" t="s">
        <v>590</v>
      </c>
      <c r="D34" s="101"/>
      <c r="E34" s="101"/>
    </row>
    <row r="35" spans="1:5" ht="12.75">
      <c r="A35" s="53">
        <v>2015</v>
      </c>
      <c r="B35" s="53">
        <v>713500</v>
      </c>
      <c r="C35" s="68" t="s">
        <v>388</v>
      </c>
      <c r="D35" s="101"/>
      <c r="E35" s="101"/>
    </row>
    <row r="36" spans="1:5" ht="12.75">
      <c r="A36" s="53">
        <v>2016</v>
      </c>
      <c r="B36" s="53">
        <v>713600</v>
      </c>
      <c r="C36" s="68" t="s">
        <v>389</v>
      </c>
      <c r="D36" s="101"/>
      <c r="E36" s="101"/>
    </row>
    <row r="37" spans="1:5" s="52" customFormat="1" ht="12.75">
      <c r="A37" s="43">
        <v>2017</v>
      </c>
      <c r="B37" s="43">
        <v>714000</v>
      </c>
      <c r="C37" s="66" t="s">
        <v>989</v>
      </c>
      <c r="D37" s="100">
        <f>SUM(D38:D42)</f>
        <v>0</v>
      </c>
      <c r="E37" s="100">
        <f>SUM(E38:E42)</f>
        <v>0</v>
      </c>
    </row>
    <row r="38" spans="1:5" ht="12.75">
      <c r="A38" s="53">
        <v>2018</v>
      </c>
      <c r="B38" s="53">
        <v>714100</v>
      </c>
      <c r="C38" s="68" t="s">
        <v>432</v>
      </c>
      <c r="D38" s="101"/>
      <c r="E38" s="101"/>
    </row>
    <row r="39" spans="1:5" ht="12.75">
      <c r="A39" s="53">
        <v>2019</v>
      </c>
      <c r="B39" s="53">
        <v>714300</v>
      </c>
      <c r="C39" s="68" t="s">
        <v>433</v>
      </c>
      <c r="D39" s="101"/>
      <c r="E39" s="101"/>
    </row>
    <row r="40" spans="1:5" ht="12.75">
      <c r="A40" s="53">
        <v>2020</v>
      </c>
      <c r="B40" s="53">
        <v>714400</v>
      </c>
      <c r="C40" s="68" t="s">
        <v>434</v>
      </c>
      <c r="D40" s="101"/>
      <c r="E40" s="101"/>
    </row>
    <row r="41" spans="1:5" ht="24">
      <c r="A41" s="53">
        <v>2021</v>
      </c>
      <c r="B41" s="53">
        <v>714500</v>
      </c>
      <c r="C41" s="68" t="s">
        <v>182</v>
      </c>
      <c r="D41" s="101"/>
      <c r="E41" s="101"/>
    </row>
    <row r="42" spans="1:5" ht="12.75">
      <c r="A42" s="53">
        <v>2022</v>
      </c>
      <c r="B42" s="53">
        <v>714600</v>
      </c>
      <c r="C42" s="68" t="s">
        <v>435</v>
      </c>
      <c r="D42" s="101"/>
      <c r="E42" s="101"/>
    </row>
    <row r="43" spans="1:5" s="52" customFormat="1" ht="24">
      <c r="A43" s="43">
        <v>2023</v>
      </c>
      <c r="B43" s="43">
        <v>715000</v>
      </c>
      <c r="C43" s="66" t="s">
        <v>990</v>
      </c>
      <c r="D43" s="100">
        <f>SUM(D44:D49)</f>
        <v>0</v>
      </c>
      <c r="E43" s="100">
        <f>SUM(E44:E49)</f>
        <v>0</v>
      </c>
    </row>
    <row r="44" spans="1:5" ht="12.75">
      <c r="A44" s="53">
        <v>2024</v>
      </c>
      <c r="B44" s="53">
        <v>715100</v>
      </c>
      <c r="C44" s="68" t="s">
        <v>436</v>
      </c>
      <c r="D44" s="101"/>
      <c r="E44" s="101"/>
    </row>
    <row r="45" spans="1:5" ht="12.75">
      <c r="A45" s="53">
        <v>2025</v>
      </c>
      <c r="B45" s="53">
        <v>715200</v>
      </c>
      <c r="C45" s="68" t="s">
        <v>437</v>
      </c>
      <c r="D45" s="101"/>
      <c r="E45" s="101"/>
    </row>
    <row r="46" spans="1:5" ht="12.75">
      <c r="A46" s="53">
        <v>2026</v>
      </c>
      <c r="B46" s="53">
        <v>715300</v>
      </c>
      <c r="C46" s="68" t="s">
        <v>438</v>
      </c>
      <c r="D46" s="101"/>
      <c r="E46" s="101"/>
    </row>
    <row r="47" spans="1:5" ht="24">
      <c r="A47" s="53">
        <v>2027</v>
      </c>
      <c r="B47" s="53">
        <v>715400</v>
      </c>
      <c r="C47" s="68" t="s">
        <v>439</v>
      </c>
      <c r="D47" s="101"/>
      <c r="E47" s="101"/>
    </row>
    <row r="48" spans="1:5" ht="12.75">
      <c r="A48" s="53">
        <v>2028</v>
      </c>
      <c r="B48" s="53">
        <v>715500</v>
      </c>
      <c r="C48" s="68" t="s">
        <v>440</v>
      </c>
      <c r="D48" s="101"/>
      <c r="E48" s="101"/>
    </row>
    <row r="49" spans="1:5" ht="12.75">
      <c r="A49" s="53">
        <v>2029</v>
      </c>
      <c r="B49" s="53">
        <v>715600</v>
      </c>
      <c r="C49" s="68" t="s">
        <v>441</v>
      </c>
      <c r="D49" s="101"/>
      <c r="E49" s="101"/>
    </row>
    <row r="50" spans="1:5" s="52" customFormat="1" ht="12.75">
      <c r="A50" s="43">
        <v>2030</v>
      </c>
      <c r="B50" s="43">
        <v>716000</v>
      </c>
      <c r="C50" s="66" t="s">
        <v>991</v>
      </c>
      <c r="D50" s="100">
        <f>D51+D52</f>
        <v>0</v>
      </c>
      <c r="E50" s="100">
        <f>E51+E52</f>
        <v>0</v>
      </c>
    </row>
    <row r="51" spans="1:5" ht="24">
      <c r="A51" s="53">
        <v>2031</v>
      </c>
      <c r="B51" s="53">
        <v>716100</v>
      </c>
      <c r="C51" s="68" t="s">
        <v>328</v>
      </c>
      <c r="D51" s="101"/>
      <c r="E51" s="101"/>
    </row>
    <row r="52" spans="1:5" ht="24">
      <c r="A52" s="53">
        <v>2032</v>
      </c>
      <c r="B52" s="53">
        <v>716200</v>
      </c>
      <c r="C52" s="68" t="s">
        <v>329</v>
      </c>
      <c r="D52" s="101"/>
      <c r="E52" s="101"/>
    </row>
    <row r="53" spans="1:5" s="52" customFormat="1" ht="12.75">
      <c r="A53" s="43">
        <v>2033</v>
      </c>
      <c r="B53" s="43">
        <v>717000</v>
      </c>
      <c r="C53" s="79" t="s">
        <v>992</v>
      </c>
      <c r="D53" s="100">
        <f>SUM(D54:D59)</f>
        <v>0</v>
      </c>
      <c r="E53" s="100">
        <f>SUM(E54:E59)</f>
        <v>0</v>
      </c>
    </row>
    <row r="54" spans="1:5" ht="12.75">
      <c r="A54" s="53">
        <v>2034</v>
      </c>
      <c r="B54" s="53">
        <v>717100</v>
      </c>
      <c r="C54" s="68" t="s">
        <v>331</v>
      </c>
      <c r="D54" s="101"/>
      <c r="E54" s="101"/>
    </row>
    <row r="55" spans="1:5" ht="12.75">
      <c r="A55" s="53">
        <v>2035</v>
      </c>
      <c r="B55" s="53">
        <v>717200</v>
      </c>
      <c r="C55" s="68" t="s">
        <v>332</v>
      </c>
      <c r="D55" s="101"/>
      <c r="E55" s="101"/>
    </row>
    <row r="56" spans="1:5" ht="12.75">
      <c r="A56" s="53">
        <v>2036</v>
      </c>
      <c r="B56" s="53">
        <v>717300</v>
      </c>
      <c r="C56" s="68" t="s">
        <v>105</v>
      </c>
      <c r="D56" s="101"/>
      <c r="E56" s="101"/>
    </row>
    <row r="57" spans="1:5" ht="12.75">
      <c r="A57" s="53">
        <v>2037</v>
      </c>
      <c r="B57" s="53">
        <v>717400</v>
      </c>
      <c r="C57" s="68" t="s">
        <v>106</v>
      </c>
      <c r="D57" s="101"/>
      <c r="E57" s="101"/>
    </row>
    <row r="58" spans="1:5" ht="12.75">
      <c r="A58" s="53">
        <v>2038</v>
      </c>
      <c r="B58" s="53">
        <v>717500</v>
      </c>
      <c r="C58" s="68" t="s">
        <v>107</v>
      </c>
      <c r="D58" s="101"/>
      <c r="E58" s="101"/>
    </row>
    <row r="59" spans="1:5" ht="12.75">
      <c r="A59" s="53">
        <v>2039</v>
      </c>
      <c r="B59" s="53">
        <v>717600</v>
      </c>
      <c r="C59" s="68" t="s">
        <v>108</v>
      </c>
      <c r="D59" s="101"/>
      <c r="E59" s="101"/>
    </row>
    <row r="60" spans="1:5" s="52" customFormat="1" ht="36">
      <c r="A60" s="73">
        <v>2040</v>
      </c>
      <c r="B60" s="43">
        <v>719000</v>
      </c>
      <c r="C60" s="66" t="s">
        <v>993</v>
      </c>
      <c r="D60" s="100">
        <f>SUM(D61:D66)</f>
        <v>0</v>
      </c>
      <c r="E60" s="100">
        <f>SUM(E61:E66)</f>
        <v>0</v>
      </c>
    </row>
    <row r="61" spans="1:5" ht="24">
      <c r="A61" s="53">
        <v>2041</v>
      </c>
      <c r="B61" s="53">
        <v>719100</v>
      </c>
      <c r="C61" s="68" t="s">
        <v>171</v>
      </c>
      <c r="D61" s="101"/>
      <c r="E61" s="101"/>
    </row>
    <row r="62" spans="1:5" ht="24">
      <c r="A62" s="53">
        <v>2042</v>
      </c>
      <c r="B62" s="53">
        <v>719200</v>
      </c>
      <c r="C62" s="68" t="s">
        <v>172</v>
      </c>
      <c r="D62" s="101"/>
      <c r="E62" s="101"/>
    </row>
    <row r="63" spans="1:5" ht="24">
      <c r="A63" s="53">
        <v>2043</v>
      </c>
      <c r="B63" s="53">
        <v>719300</v>
      </c>
      <c r="C63" s="68" t="s">
        <v>442</v>
      </c>
      <c r="D63" s="101"/>
      <c r="E63" s="101"/>
    </row>
    <row r="64" spans="1:5" ht="12.75">
      <c r="A64" s="53">
        <v>2044</v>
      </c>
      <c r="B64" s="53">
        <v>719400</v>
      </c>
      <c r="C64" s="68" t="s">
        <v>443</v>
      </c>
      <c r="D64" s="101"/>
      <c r="E64" s="101"/>
    </row>
    <row r="65" spans="1:5" ht="12.75">
      <c r="A65" s="53">
        <v>2045</v>
      </c>
      <c r="B65" s="53">
        <v>719500</v>
      </c>
      <c r="C65" s="68" t="s">
        <v>444</v>
      </c>
      <c r="D65" s="101"/>
      <c r="E65" s="101"/>
    </row>
    <row r="66" spans="1:5" ht="12.75">
      <c r="A66" s="53">
        <v>2046</v>
      </c>
      <c r="B66" s="53">
        <v>719600</v>
      </c>
      <c r="C66" s="68" t="s">
        <v>186</v>
      </c>
      <c r="D66" s="101"/>
      <c r="E66" s="101"/>
    </row>
    <row r="67" spans="1:5" s="52" customFormat="1" ht="12.75">
      <c r="A67" s="73">
        <v>2047</v>
      </c>
      <c r="B67" s="43">
        <v>720000</v>
      </c>
      <c r="C67" s="66" t="s">
        <v>994</v>
      </c>
      <c r="D67" s="100">
        <f>D68+D73</f>
        <v>0</v>
      </c>
      <c r="E67" s="100">
        <f>E68+E73</f>
        <v>0</v>
      </c>
    </row>
    <row r="68" spans="1:5" s="52" customFormat="1" ht="24">
      <c r="A68" s="73">
        <v>2048</v>
      </c>
      <c r="B68" s="43">
        <v>721000</v>
      </c>
      <c r="C68" s="66" t="s">
        <v>995</v>
      </c>
      <c r="D68" s="100">
        <f>SUM(D69:D72)</f>
        <v>0</v>
      </c>
      <c r="E68" s="100">
        <f>SUM(E69:E72)</f>
        <v>0</v>
      </c>
    </row>
    <row r="69" spans="1:5" ht="12.75">
      <c r="A69" s="53">
        <v>2049</v>
      </c>
      <c r="B69" s="53">
        <v>721100</v>
      </c>
      <c r="C69" s="68" t="s">
        <v>187</v>
      </c>
      <c r="D69" s="101"/>
      <c r="E69" s="101"/>
    </row>
    <row r="70" spans="1:5" ht="12.75">
      <c r="A70" s="53">
        <v>2050</v>
      </c>
      <c r="B70" s="53">
        <v>721200</v>
      </c>
      <c r="C70" s="68" t="s">
        <v>996</v>
      </c>
      <c r="D70" s="101"/>
      <c r="E70" s="101"/>
    </row>
    <row r="71" spans="1:5" ht="24">
      <c r="A71" s="53">
        <v>2051</v>
      </c>
      <c r="B71" s="53">
        <v>721300</v>
      </c>
      <c r="C71" s="68" t="s">
        <v>613</v>
      </c>
      <c r="D71" s="101"/>
      <c r="E71" s="101"/>
    </row>
    <row r="72" spans="1:5" ht="12.75">
      <c r="A72" s="53">
        <v>2052</v>
      </c>
      <c r="B72" s="53">
        <v>721400</v>
      </c>
      <c r="C72" s="68" t="s">
        <v>614</v>
      </c>
      <c r="D72" s="101"/>
      <c r="E72" s="101"/>
    </row>
    <row r="73" spans="1:5" s="52" customFormat="1" ht="12.75">
      <c r="A73" s="73">
        <v>2053</v>
      </c>
      <c r="B73" s="43">
        <v>722000</v>
      </c>
      <c r="C73" s="66" t="s">
        <v>997</v>
      </c>
      <c r="D73" s="100">
        <f>SUM(D74:D76)</f>
        <v>0</v>
      </c>
      <c r="E73" s="100">
        <f>SUM(E74:E76)</f>
        <v>0</v>
      </c>
    </row>
    <row r="74" spans="1:5" ht="12.75">
      <c r="A74" s="53">
        <v>2054</v>
      </c>
      <c r="B74" s="53">
        <v>722100</v>
      </c>
      <c r="C74" s="68" t="s">
        <v>615</v>
      </c>
      <c r="D74" s="101"/>
      <c r="E74" s="101"/>
    </row>
    <row r="75" spans="1:5" ht="12.75">
      <c r="A75" s="53">
        <v>2055</v>
      </c>
      <c r="B75" s="53">
        <v>722200</v>
      </c>
      <c r="C75" s="68" t="s">
        <v>998</v>
      </c>
      <c r="D75" s="101"/>
      <c r="E75" s="101"/>
    </row>
    <row r="76" spans="1:5" ht="12.75">
      <c r="A76" s="53">
        <v>2056</v>
      </c>
      <c r="B76" s="53">
        <v>722300</v>
      </c>
      <c r="C76" s="68" t="s">
        <v>1</v>
      </c>
      <c r="D76" s="101"/>
      <c r="E76" s="101"/>
    </row>
    <row r="77" spans="1:5" s="52" customFormat="1" ht="12.75">
      <c r="A77" s="73">
        <v>2057</v>
      </c>
      <c r="B77" s="43">
        <v>730000</v>
      </c>
      <c r="C77" s="66" t="s">
        <v>999</v>
      </c>
      <c r="D77" s="100">
        <f>D78+D81+D86</f>
        <v>17889</v>
      </c>
      <c r="E77" s="100">
        <f>E78+E81+E86</f>
        <v>17961</v>
      </c>
    </row>
    <row r="78" spans="1:5" s="52" customFormat="1" ht="12.75">
      <c r="A78" s="73">
        <v>2058</v>
      </c>
      <c r="B78" s="43">
        <v>731000</v>
      </c>
      <c r="C78" s="66" t="s">
        <v>1000</v>
      </c>
      <c r="D78" s="100">
        <f>D79+D80</f>
        <v>0</v>
      </c>
      <c r="E78" s="100">
        <f>E79+E80</f>
        <v>0</v>
      </c>
    </row>
    <row r="79" spans="1:5" ht="12.75">
      <c r="A79" s="53">
        <v>2059</v>
      </c>
      <c r="B79" s="53">
        <v>731100</v>
      </c>
      <c r="C79" s="68" t="s">
        <v>2</v>
      </c>
      <c r="D79" s="101"/>
      <c r="E79" s="101"/>
    </row>
    <row r="80" spans="1:5" ht="12.75">
      <c r="A80" s="53">
        <v>2060</v>
      </c>
      <c r="B80" s="53">
        <v>731200</v>
      </c>
      <c r="C80" s="68" t="s">
        <v>3</v>
      </c>
      <c r="D80" s="101"/>
      <c r="E80" s="101"/>
    </row>
    <row r="81" spans="1:5" s="52" customFormat="1" ht="24">
      <c r="A81" s="73">
        <v>2061</v>
      </c>
      <c r="B81" s="73">
        <v>732000</v>
      </c>
      <c r="C81" s="79" t="s">
        <v>1001</v>
      </c>
      <c r="D81" s="100">
        <f>D82+D83+D84+D85</f>
        <v>0</v>
      </c>
      <c r="E81" s="100">
        <f>E82+E83+E84+E85</f>
        <v>0</v>
      </c>
    </row>
    <row r="82" spans="1:5" ht="12.75">
      <c r="A82" s="53">
        <v>2062</v>
      </c>
      <c r="B82" s="53">
        <v>732100</v>
      </c>
      <c r="C82" s="68" t="s">
        <v>4</v>
      </c>
      <c r="D82" s="101"/>
      <c r="E82" s="101"/>
    </row>
    <row r="83" spans="1:5" ht="12.75">
      <c r="A83" s="75">
        <v>2063</v>
      </c>
      <c r="B83" s="75">
        <v>732200</v>
      </c>
      <c r="C83" s="102" t="s">
        <v>373</v>
      </c>
      <c r="D83" s="103"/>
      <c r="E83" s="103"/>
    </row>
    <row r="84" spans="1:5" ht="12.75">
      <c r="A84" s="75">
        <v>2064</v>
      </c>
      <c r="B84" s="75">
        <v>732300</v>
      </c>
      <c r="C84" s="102" t="s">
        <v>672</v>
      </c>
      <c r="D84" s="103"/>
      <c r="E84" s="103"/>
    </row>
    <row r="85" spans="1:5" ht="12.75">
      <c r="A85" s="75">
        <v>2065</v>
      </c>
      <c r="B85" s="75">
        <v>732400</v>
      </c>
      <c r="C85" s="102" t="s">
        <v>673</v>
      </c>
      <c r="D85" s="103"/>
      <c r="E85" s="103"/>
    </row>
    <row r="86" spans="1:5" s="52" customFormat="1" ht="12.75">
      <c r="A86" s="73">
        <v>2066</v>
      </c>
      <c r="B86" s="43">
        <v>733000</v>
      </c>
      <c r="C86" s="66" t="s">
        <v>1002</v>
      </c>
      <c r="D86" s="100">
        <f>D87+D88</f>
        <v>17889</v>
      </c>
      <c r="E86" s="100">
        <f>E87+E88</f>
        <v>17961</v>
      </c>
    </row>
    <row r="87" spans="1:5" ht="12.75">
      <c r="A87" s="75">
        <v>2067</v>
      </c>
      <c r="B87" s="53">
        <v>733100</v>
      </c>
      <c r="C87" s="68" t="s">
        <v>374</v>
      </c>
      <c r="D87" s="101">
        <v>17889</v>
      </c>
      <c r="E87" s="101">
        <v>17961</v>
      </c>
    </row>
    <row r="88" spans="1:5" ht="12.75">
      <c r="A88" s="53">
        <v>2068</v>
      </c>
      <c r="B88" s="53">
        <v>733200</v>
      </c>
      <c r="C88" s="68" t="s">
        <v>375</v>
      </c>
      <c r="D88" s="101"/>
      <c r="E88" s="101"/>
    </row>
    <row r="89" spans="1:5" s="52" customFormat="1" ht="12.75">
      <c r="A89" s="73">
        <v>2069</v>
      </c>
      <c r="B89" s="43">
        <v>740000</v>
      </c>
      <c r="C89" s="66" t="s">
        <v>1003</v>
      </c>
      <c r="D89" s="100">
        <f>D90+D97+D102+D109+D112</f>
        <v>5754</v>
      </c>
      <c r="E89" s="100">
        <f>E90+E97+E102+E109+E112</f>
        <v>6158</v>
      </c>
    </row>
    <row r="90" spans="1:5" s="52" customFormat="1" ht="12.75">
      <c r="A90" s="73">
        <v>2070</v>
      </c>
      <c r="B90" s="43">
        <v>741000</v>
      </c>
      <c r="C90" s="66" t="s">
        <v>1004</v>
      </c>
      <c r="D90" s="100">
        <f>SUM(D91:D96)</f>
        <v>0</v>
      </c>
      <c r="E90" s="100">
        <f>SUM(E91:E96)</f>
        <v>126</v>
      </c>
    </row>
    <row r="91" spans="1:5" ht="12.75">
      <c r="A91" s="75">
        <v>2071</v>
      </c>
      <c r="B91" s="53">
        <v>741100</v>
      </c>
      <c r="C91" s="68" t="s">
        <v>376</v>
      </c>
      <c r="D91" s="101"/>
      <c r="E91" s="101"/>
    </row>
    <row r="92" spans="1:5" ht="12.75">
      <c r="A92" s="53">
        <v>2072</v>
      </c>
      <c r="B92" s="53">
        <v>741200</v>
      </c>
      <c r="C92" s="68" t="s">
        <v>377</v>
      </c>
      <c r="D92" s="101"/>
      <c r="E92" s="101"/>
    </row>
    <row r="93" spans="1:5" ht="12.75">
      <c r="A93" s="75">
        <v>2073</v>
      </c>
      <c r="B93" s="53">
        <v>741300</v>
      </c>
      <c r="C93" s="68" t="s">
        <v>378</v>
      </c>
      <c r="D93" s="101"/>
      <c r="E93" s="101"/>
    </row>
    <row r="94" spans="1:5" ht="12.75">
      <c r="A94" s="53">
        <v>2074</v>
      </c>
      <c r="B94" s="53">
        <v>741400</v>
      </c>
      <c r="C94" s="68" t="s">
        <v>379</v>
      </c>
      <c r="D94" s="101"/>
      <c r="E94" s="101">
        <v>126</v>
      </c>
    </row>
    <row r="95" spans="1:5" ht="12.75">
      <c r="A95" s="75">
        <v>2075</v>
      </c>
      <c r="B95" s="53">
        <v>741500</v>
      </c>
      <c r="C95" s="68" t="s">
        <v>380</v>
      </c>
      <c r="D95" s="101"/>
      <c r="E95" s="101"/>
    </row>
    <row r="96" spans="1:5" ht="12.75">
      <c r="A96" s="53">
        <v>2076</v>
      </c>
      <c r="B96" s="53">
        <v>741600</v>
      </c>
      <c r="C96" s="68" t="s">
        <v>110</v>
      </c>
      <c r="D96" s="101"/>
      <c r="E96" s="101"/>
    </row>
    <row r="97" spans="1:5" s="52" customFormat="1" ht="24">
      <c r="A97" s="73">
        <v>2077</v>
      </c>
      <c r="B97" s="43">
        <v>742000</v>
      </c>
      <c r="C97" s="66" t="s">
        <v>1005</v>
      </c>
      <c r="D97" s="100">
        <f>SUM(D98:D101)</f>
        <v>5641</v>
      </c>
      <c r="E97" s="100">
        <f>SUM(E98:E101)</f>
        <v>5965</v>
      </c>
    </row>
    <row r="98" spans="1:5" ht="24">
      <c r="A98" s="53">
        <v>2078</v>
      </c>
      <c r="B98" s="53">
        <v>742100</v>
      </c>
      <c r="C98" s="68" t="s">
        <v>381</v>
      </c>
      <c r="D98" s="101">
        <v>98</v>
      </c>
      <c r="E98" s="101">
        <v>224</v>
      </c>
    </row>
    <row r="99" spans="1:5" ht="12.75">
      <c r="A99" s="75">
        <v>2079</v>
      </c>
      <c r="B99" s="53">
        <v>742200</v>
      </c>
      <c r="C99" s="68" t="s">
        <v>111</v>
      </c>
      <c r="D99" s="101"/>
      <c r="E99" s="101"/>
    </row>
    <row r="100" spans="1:5" ht="24">
      <c r="A100" s="53">
        <v>2080</v>
      </c>
      <c r="B100" s="53">
        <v>742300</v>
      </c>
      <c r="C100" s="68" t="s">
        <v>326</v>
      </c>
      <c r="D100" s="101">
        <v>5543</v>
      </c>
      <c r="E100" s="101">
        <v>5741</v>
      </c>
    </row>
    <row r="101" spans="1:5" ht="12.75">
      <c r="A101" s="75">
        <v>2081</v>
      </c>
      <c r="B101" s="53">
        <v>742400</v>
      </c>
      <c r="C101" s="68" t="s">
        <v>327</v>
      </c>
      <c r="D101" s="101"/>
      <c r="E101" s="101"/>
    </row>
    <row r="102" spans="1:5" s="52" customFormat="1" ht="24">
      <c r="A102" s="73">
        <v>2082</v>
      </c>
      <c r="B102" s="43">
        <v>743000</v>
      </c>
      <c r="C102" s="66" t="s">
        <v>1006</v>
      </c>
      <c r="D102" s="100">
        <f>SUM(D103:D108)</f>
        <v>0</v>
      </c>
      <c r="E102" s="100">
        <f>SUM(E103:E108)</f>
        <v>0</v>
      </c>
    </row>
    <row r="103" spans="1:5" ht="12.75">
      <c r="A103" s="75">
        <v>2083</v>
      </c>
      <c r="B103" s="53">
        <v>743100</v>
      </c>
      <c r="C103" s="68" t="s">
        <v>1007</v>
      </c>
      <c r="D103" s="101"/>
      <c r="E103" s="101"/>
    </row>
    <row r="104" spans="1:5" ht="12.75">
      <c r="A104" s="53">
        <v>2084</v>
      </c>
      <c r="B104" s="53">
        <v>743200</v>
      </c>
      <c r="C104" s="68" t="s">
        <v>394</v>
      </c>
      <c r="D104" s="101"/>
      <c r="E104" s="101"/>
    </row>
    <row r="105" spans="1:5" ht="12.75">
      <c r="A105" s="75">
        <v>2085</v>
      </c>
      <c r="B105" s="53">
        <v>743300</v>
      </c>
      <c r="C105" s="68" t="s">
        <v>395</v>
      </c>
      <c r="D105" s="101"/>
      <c r="E105" s="101"/>
    </row>
    <row r="106" spans="1:5" ht="12.75">
      <c r="A106" s="53">
        <v>2086</v>
      </c>
      <c r="B106" s="53">
        <v>743400</v>
      </c>
      <c r="C106" s="68" t="s">
        <v>396</v>
      </c>
      <c r="D106" s="101"/>
      <c r="E106" s="101"/>
    </row>
    <row r="107" spans="1:5" ht="12.75">
      <c r="A107" s="75">
        <v>2087</v>
      </c>
      <c r="B107" s="53">
        <v>743500</v>
      </c>
      <c r="C107" s="68" t="s">
        <v>397</v>
      </c>
      <c r="D107" s="101"/>
      <c r="E107" s="101"/>
    </row>
    <row r="108" spans="1:5" ht="24">
      <c r="A108" s="53">
        <v>2088</v>
      </c>
      <c r="B108" s="53">
        <v>743900</v>
      </c>
      <c r="C108" s="68" t="s">
        <v>398</v>
      </c>
      <c r="D108" s="101"/>
      <c r="E108" s="101"/>
    </row>
    <row r="109" spans="1:5" s="52" customFormat="1" ht="24">
      <c r="A109" s="73">
        <v>2089</v>
      </c>
      <c r="B109" s="43">
        <v>744000</v>
      </c>
      <c r="C109" s="66" t="s">
        <v>1008</v>
      </c>
      <c r="D109" s="100">
        <f>D110+D111</f>
        <v>0</v>
      </c>
      <c r="E109" s="100">
        <f>E110+E111</f>
        <v>0</v>
      </c>
    </row>
    <row r="110" spans="1:5" ht="12.75">
      <c r="A110" s="53">
        <v>2090</v>
      </c>
      <c r="B110" s="53">
        <v>744100</v>
      </c>
      <c r="C110" s="68" t="s">
        <v>5</v>
      </c>
      <c r="D110" s="101"/>
      <c r="E110" s="101"/>
    </row>
    <row r="111" spans="1:5" ht="12.75">
      <c r="A111" s="75">
        <v>2091</v>
      </c>
      <c r="B111" s="53">
        <v>744200</v>
      </c>
      <c r="C111" s="68" t="s">
        <v>6</v>
      </c>
      <c r="D111" s="101"/>
      <c r="E111" s="101"/>
    </row>
    <row r="112" spans="1:5" s="52" customFormat="1" ht="12.75">
      <c r="A112" s="73">
        <v>2092</v>
      </c>
      <c r="B112" s="43">
        <v>745000</v>
      </c>
      <c r="C112" s="66" t="s">
        <v>1009</v>
      </c>
      <c r="D112" s="100">
        <f>D113</f>
        <v>113</v>
      </c>
      <c r="E112" s="100">
        <f>E113</f>
        <v>67</v>
      </c>
    </row>
    <row r="113" spans="1:5" ht="12.75">
      <c r="A113" s="75">
        <v>2093</v>
      </c>
      <c r="B113" s="53">
        <v>745100</v>
      </c>
      <c r="C113" s="68" t="s">
        <v>7</v>
      </c>
      <c r="D113" s="101">
        <v>113</v>
      </c>
      <c r="E113" s="101">
        <v>67</v>
      </c>
    </row>
    <row r="114" spans="1:5" s="52" customFormat="1" ht="24">
      <c r="A114" s="73">
        <v>2094</v>
      </c>
      <c r="B114" s="43">
        <v>770000</v>
      </c>
      <c r="C114" s="66" t="s">
        <v>1010</v>
      </c>
      <c r="D114" s="100">
        <f>D115+D117</f>
        <v>1</v>
      </c>
      <c r="E114" s="100">
        <f>E115+E117</f>
        <v>0</v>
      </c>
    </row>
    <row r="115" spans="1:5" s="52" customFormat="1" ht="24">
      <c r="A115" s="73">
        <v>2095</v>
      </c>
      <c r="B115" s="43">
        <v>771000</v>
      </c>
      <c r="C115" s="66" t="s">
        <v>1011</v>
      </c>
      <c r="D115" s="100">
        <f>D116</f>
        <v>1</v>
      </c>
      <c r="E115" s="100">
        <f>E116</f>
        <v>0</v>
      </c>
    </row>
    <row r="116" spans="1:5" ht="12.75">
      <c r="A116" s="53">
        <v>2096</v>
      </c>
      <c r="B116" s="53">
        <v>771100</v>
      </c>
      <c r="C116" s="68" t="s">
        <v>582</v>
      </c>
      <c r="D116" s="101">
        <v>1</v>
      </c>
      <c r="E116" s="101"/>
    </row>
    <row r="117" spans="1:5" s="52" customFormat="1" ht="24">
      <c r="A117" s="73">
        <v>2097</v>
      </c>
      <c r="B117" s="43">
        <v>772000</v>
      </c>
      <c r="C117" s="66" t="s">
        <v>1012</v>
      </c>
      <c r="D117" s="100">
        <f>D118</f>
        <v>0</v>
      </c>
      <c r="E117" s="100">
        <f>E118</f>
        <v>0</v>
      </c>
    </row>
    <row r="118" spans="1:5" ht="24">
      <c r="A118" s="53">
        <v>2098</v>
      </c>
      <c r="B118" s="53">
        <v>772100</v>
      </c>
      <c r="C118" s="68" t="s">
        <v>583</v>
      </c>
      <c r="D118" s="101"/>
      <c r="E118" s="101"/>
    </row>
    <row r="119" spans="1:5" s="52" customFormat="1" ht="24">
      <c r="A119" s="73">
        <v>2099</v>
      </c>
      <c r="B119" s="43">
        <v>780000</v>
      </c>
      <c r="C119" s="66" t="s">
        <v>1013</v>
      </c>
      <c r="D119" s="100">
        <f>D120</f>
        <v>258307</v>
      </c>
      <c r="E119" s="100">
        <f>E120</f>
        <v>286757</v>
      </c>
    </row>
    <row r="120" spans="1:5" s="52" customFormat="1" ht="24">
      <c r="A120" s="73">
        <v>2100</v>
      </c>
      <c r="B120" s="43">
        <v>781000</v>
      </c>
      <c r="C120" s="66" t="s">
        <v>1014</v>
      </c>
      <c r="D120" s="100">
        <f>D121+D122</f>
        <v>258307</v>
      </c>
      <c r="E120" s="100">
        <f>E121+E122</f>
        <v>286757</v>
      </c>
    </row>
    <row r="121" spans="1:5" ht="12.75">
      <c r="A121" s="75">
        <v>2101</v>
      </c>
      <c r="B121" s="53">
        <v>781100</v>
      </c>
      <c r="C121" s="68" t="s">
        <v>400</v>
      </c>
      <c r="D121" s="101">
        <v>258307</v>
      </c>
      <c r="E121" s="101">
        <v>286757</v>
      </c>
    </row>
    <row r="122" spans="1:5" ht="12.75">
      <c r="A122" s="53">
        <v>2102</v>
      </c>
      <c r="B122" s="53">
        <v>781300</v>
      </c>
      <c r="C122" s="68" t="s">
        <v>420</v>
      </c>
      <c r="D122" s="101"/>
      <c r="E122" s="101"/>
    </row>
    <row r="123" spans="1:5" s="52" customFormat="1" ht="12.75">
      <c r="A123" s="73">
        <v>2103</v>
      </c>
      <c r="B123" s="43">
        <v>790000</v>
      </c>
      <c r="C123" s="66" t="s">
        <v>1015</v>
      </c>
      <c r="D123" s="100">
        <f>D124</f>
        <v>0</v>
      </c>
      <c r="E123" s="100">
        <f>E124</f>
        <v>0</v>
      </c>
    </row>
    <row r="124" spans="1:5" s="52" customFormat="1" ht="12.75">
      <c r="A124" s="73">
        <v>2104</v>
      </c>
      <c r="B124" s="43">
        <v>791000</v>
      </c>
      <c r="C124" s="66" t="s">
        <v>1016</v>
      </c>
      <c r="D124" s="100">
        <f>D125</f>
        <v>0</v>
      </c>
      <c r="E124" s="100">
        <f>E125</f>
        <v>0</v>
      </c>
    </row>
    <row r="125" spans="1:5" ht="12.75">
      <c r="A125" s="75">
        <v>2105</v>
      </c>
      <c r="B125" s="53">
        <v>791100</v>
      </c>
      <c r="C125" s="68" t="s">
        <v>581</v>
      </c>
      <c r="D125" s="101"/>
      <c r="E125" s="101"/>
    </row>
    <row r="126" spans="1:5" s="52" customFormat="1" ht="24">
      <c r="A126" s="73">
        <v>2106</v>
      </c>
      <c r="B126" s="104">
        <v>800000</v>
      </c>
      <c r="C126" s="105" t="s">
        <v>1017</v>
      </c>
      <c r="D126" s="106">
        <f>D127+D134+D141+D144</f>
        <v>0</v>
      </c>
      <c r="E126" s="106">
        <f>E127+E134+E141+E144</f>
        <v>0</v>
      </c>
    </row>
    <row r="127" spans="1:5" s="52" customFormat="1" ht="24">
      <c r="A127" s="73">
        <v>2107</v>
      </c>
      <c r="B127" s="104">
        <v>810000</v>
      </c>
      <c r="C127" s="105" t="s">
        <v>1018</v>
      </c>
      <c r="D127" s="106">
        <f>D128+D130+D132</f>
        <v>0</v>
      </c>
      <c r="E127" s="106">
        <f>E128+E130+E132</f>
        <v>0</v>
      </c>
    </row>
    <row r="128" spans="1:5" s="52" customFormat="1" ht="12.75">
      <c r="A128" s="73">
        <v>2108</v>
      </c>
      <c r="B128" s="104">
        <v>811000</v>
      </c>
      <c r="C128" s="105" t="s">
        <v>1019</v>
      </c>
      <c r="D128" s="106">
        <f>D129</f>
        <v>0</v>
      </c>
      <c r="E128" s="106">
        <f>E129</f>
        <v>0</v>
      </c>
    </row>
    <row r="129" spans="1:5" ht="12.75">
      <c r="A129" s="75">
        <v>2109</v>
      </c>
      <c r="B129" s="107">
        <v>811100</v>
      </c>
      <c r="C129" s="108" t="s">
        <v>512</v>
      </c>
      <c r="D129" s="109"/>
      <c r="E129" s="101"/>
    </row>
    <row r="130" spans="1:5" s="52" customFormat="1" ht="12.75">
      <c r="A130" s="73">
        <v>2110</v>
      </c>
      <c r="B130" s="110">
        <v>812000</v>
      </c>
      <c r="C130" s="105" t="s">
        <v>1020</v>
      </c>
      <c r="D130" s="106">
        <f>D131</f>
        <v>0</v>
      </c>
      <c r="E130" s="106">
        <f>E131</f>
        <v>0</v>
      </c>
    </row>
    <row r="131" spans="1:5" ht="12.75">
      <c r="A131" s="75">
        <v>2111</v>
      </c>
      <c r="B131" s="107">
        <v>812100</v>
      </c>
      <c r="C131" s="108" t="s">
        <v>513</v>
      </c>
      <c r="D131" s="109"/>
      <c r="E131" s="101"/>
    </row>
    <row r="132" spans="1:5" s="52" customFormat="1" ht="24">
      <c r="A132" s="73">
        <v>2112</v>
      </c>
      <c r="B132" s="110">
        <v>813000</v>
      </c>
      <c r="C132" s="105" t="s">
        <v>1021</v>
      </c>
      <c r="D132" s="106">
        <f>D133</f>
        <v>0</v>
      </c>
      <c r="E132" s="106">
        <f>E133</f>
        <v>0</v>
      </c>
    </row>
    <row r="133" spans="1:5" ht="12.75">
      <c r="A133" s="75">
        <v>2113</v>
      </c>
      <c r="B133" s="107">
        <v>813100</v>
      </c>
      <c r="C133" s="108" t="s">
        <v>563</v>
      </c>
      <c r="D133" s="109"/>
      <c r="E133" s="101"/>
    </row>
    <row r="134" spans="1:5" s="52" customFormat="1" ht="12.75">
      <c r="A134" s="73">
        <v>2114</v>
      </c>
      <c r="B134" s="110">
        <v>820000</v>
      </c>
      <c r="C134" s="105" t="s">
        <v>1022</v>
      </c>
      <c r="D134" s="106">
        <f>D135+D137+D139</f>
        <v>0</v>
      </c>
      <c r="E134" s="106">
        <f>E135+E137+E139</f>
        <v>0</v>
      </c>
    </row>
    <row r="135" spans="1:5" s="52" customFormat="1" ht="12.75">
      <c r="A135" s="73">
        <v>2115</v>
      </c>
      <c r="B135" s="110">
        <v>821000</v>
      </c>
      <c r="C135" s="105" t="s">
        <v>1023</v>
      </c>
      <c r="D135" s="106">
        <f>D136</f>
        <v>0</v>
      </c>
      <c r="E135" s="106">
        <f>E136</f>
        <v>0</v>
      </c>
    </row>
    <row r="136" spans="1:5" ht="12.75">
      <c r="A136" s="75">
        <v>2116</v>
      </c>
      <c r="B136" s="107">
        <v>821100</v>
      </c>
      <c r="C136" s="108" t="s">
        <v>502</v>
      </c>
      <c r="D136" s="109"/>
      <c r="E136" s="101"/>
    </row>
    <row r="137" spans="1:5" s="52" customFormat="1" ht="12.75">
      <c r="A137" s="73">
        <v>2117</v>
      </c>
      <c r="B137" s="110">
        <v>822000</v>
      </c>
      <c r="C137" s="105" t="s">
        <v>1024</v>
      </c>
      <c r="D137" s="106">
        <f>D138</f>
        <v>0</v>
      </c>
      <c r="E137" s="106">
        <f>E138</f>
        <v>0</v>
      </c>
    </row>
    <row r="138" spans="1:5" ht="12.75">
      <c r="A138" s="75">
        <v>2118</v>
      </c>
      <c r="B138" s="107">
        <v>822100</v>
      </c>
      <c r="C138" s="108" t="s">
        <v>503</v>
      </c>
      <c r="D138" s="109"/>
      <c r="E138" s="101"/>
    </row>
    <row r="139" spans="1:5" s="52" customFormat="1" ht="12.75">
      <c r="A139" s="73">
        <v>2119</v>
      </c>
      <c r="B139" s="110">
        <v>823000</v>
      </c>
      <c r="C139" s="105" t="s">
        <v>1025</v>
      </c>
      <c r="D139" s="106">
        <f>D140</f>
        <v>0</v>
      </c>
      <c r="E139" s="106">
        <f>E140</f>
        <v>0</v>
      </c>
    </row>
    <row r="140" spans="1:5" ht="12.75">
      <c r="A140" s="75">
        <v>2120</v>
      </c>
      <c r="B140" s="107">
        <v>823100</v>
      </c>
      <c r="C140" s="108" t="s">
        <v>504</v>
      </c>
      <c r="D140" s="109"/>
      <c r="E140" s="101"/>
    </row>
    <row r="141" spans="1:5" s="52" customFormat="1" ht="12.75">
      <c r="A141" s="73">
        <v>2121</v>
      </c>
      <c r="B141" s="110">
        <v>830000</v>
      </c>
      <c r="C141" s="105" t="s">
        <v>1026</v>
      </c>
      <c r="D141" s="106">
        <f>D142</f>
        <v>0</v>
      </c>
      <c r="E141" s="106">
        <f>E142</f>
        <v>0</v>
      </c>
    </row>
    <row r="142" spans="1:5" s="52" customFormat="1" ht="12.75">
      <c r="A142" s="111">
        <v>2122</v>
      </c>
      <c r="B142" s="112">
        <v>831000</v>
      </c>
      <c r="C142" s="105" t="s">
        <v>1027</v>
      </c>
      <c r="D142" s="106">
        <f>D143</f>
        <v>0</v>
      </c>
      <c r="E142" s="106">
        <f>E143</f>
        <v>0</v>
      </c>
    </row>
    <row r="143" spans="1:5" ht="12.75">
      <c r="A143" s="75">
        <v>2123</v>
      </c>
      <c r="B143" s="107">
        <v>831100</v>
      </c>
      <c r="C143" s="108" t="s">
        <v>390</v>
      </c>
      <c r="D143" s="109"/>
      <c r="E143" s="101"/>
    </row>
    <row r="144" spans="1:5" s="52" customFormat="1" ht="24">
      <c r="A144" s="73">
        <v>2124</v>
      </c>
      <c r="B144" s="110">
        <v>840000</v>
      </c>
      <c r="C144" s="105" t="s">
        <v>1028</v>
      </c>
      <c r="D144" s="106">
        <f>D145+D147+D149</f>
        <v>0</v>
      </c>
      <c r="E144" s="106">
        <f>E145+E147+E149</f>
        <v>0</v>
      </c>
    </row>
    <row r="145" spans="1:5" s="52" customFormat="1" ht="12.75">
      <c r="A145" s="73">
        <v>2125</v>
      </c>
      <c r="B145" s="110">
        <v>841000</v>
      </c>
      <c r="C145" s="105" t="s">
        <v>1029</v>
      </c>
      <c r="D145" s="106">
        <f>D146</f>
        <v>0</v>
      </c>
      <c r="E145" s="106">
        <f>E146</f>
        <v>0</v>
      </c>
    </row>
    <row r="146" spans="1:5" ht="12.75">
      <c r="A146" s="75">
        <v>2126</v>
      </c>
      <c r="B146" s="107">
        <v>841100</v>
      </c>
      <c r="C146" s="108" t="s">
        <v>391</v>
      </c>
      <c r="D146" s="109"/>
      <c r="E146" s="101"/>
    </row>
    <row r="147" spans="1:5" s="52" customFormat="1" ht="12.75">
      <c r="A147" s="73">
        <v>2127</v>
      </c>
      <c r="B147" s="110">
        <v>842000</v>
      </c>
      <c r="C147" s="105" t="s">
        <v>1030</v>
      </c>
      <c r="D147" s="106">
        <f>D148</f>
        <v>0</v>
      </c>
      <c r="E147" s="106">
        <f>E148</f>
        <v>0</v>
      </c>
    </row>
    <row r="148" spans="1:5" ht="12.75">
      <c r="A148" s="75">
        <v>2128</v>
      </c>
      <c r="B148" s="107">
        <v>842100</v>
      </c>
      <c r="C148" s="108" t="s">
        <v>392</v>
      </c>
      <c r="D148" s="109"/>
      <c r="E148" s="101"/>
    </row>
    <row r="149" spans="1:5" s="52" customFormat="1" ht="12.75">
      <c r="A149" s="73">
        <v>2129</v>
      </c>
      <c r="B149" s="110">
        <v>843000</v>
      </c>
      <c r="C149" s="105" t="s">
        <v>1031</v>
      </c>
      <c r="D149" s="106">
        <f>D150</f>
        <v>0</v>
      </c>
      <c r="E149" s="106">
        <f>E150</f>
        <v>0</v>
      </c>
    </row>
    <row r="150" spans="1:5" ht="12.75">
      <c r="A150" s="75">
        <v>2130</v>
      </c>
      <c r="B150" s="107">
        <v>843100</v>
      </c>
      <c r="C150" s="108" t="s">
        <v>393</v>
      </c>
      <c r="D150" s="109"/>
      <c r="E150" s="101"/>
    </row>
    <row r="151" spans="1:5" s="52" customFormat="1" ht="24">
      <c r="A151" s="43">
        <v>2131</v>
      </c>
      <c r="B151" s="43"/>
      <c r="C151" s="113" t="s">
        <v>1032</v>
      </c>
      <c r="D151" s="100">
        <f>D152+D320</f>
        <v>281113</v>
      </c>
      <c r="E151" s="100">
        <f>E152+E320</f>
        <v>310536</v>
      </c>
    </row>
    <row r="152" spans="1:5" s="52" customFormat="1" ht="24">
      <c r="A152" s="43">
        <v>2132</v>
      </c>
      <c r="B152" s="43">
        <v>400000</v>
      </c>
      <c r="C152" s="66" t="s">
        <v>1033</v>
      </c>
      <c r="D152" s="100">
        <f>D153+D175+D220+D235+D259+D272+D288+D303</f>
        <v>278417</v>
      </c>
      <c r="E152" s="100">
        <f>E153+E175+E220+E235+E259+E272+E288+E303</f>
        <v>308847</v>
      </c>
    </row>
    <row r="153" spans="1:5" s="52" customFormat="1" ht="24">
      <c r="A153" s="43">
        <v>2133</v>
      </c>
      <c r="B153" s="43">
        <v>410000</v>
      </c>
      <c r="C153" s="114" t="s">
        <v>1034</v>
      </c>
      <c r="D153" s="100">
        <f>D154+D156+D160+D162+D167+D169+D171+D173</f>
        <v>209538</v>
      </c>
      <c r="E153" s="100">
        <f>E154+E156+E160+E162+E167+E169+E171+E173</f>
        <v>234130</v>
      </c>
    </row>
    <row r="154" spans="1:5" s="52" customFormat="1" ht="24">
      <c r="A154" s="43">
        <v>2134</v>
      </c>
      <c r="B154" s="43">
        <v>411000</v>
      </c>
      <c r="C154" s="66" t="s">
        <v>1035</v>
      </c>
      <c r="D154" s="100">
        <f>D155</f>
        <v>167214</v>
      </c>
      <c r="E154" s="100">
        <f>E155</f>
        <v>188805</v>
      </c>
    </row>
    <row r="155" spans="1:5" ht="12.75">
      <c r="A155" s="115">
        <v>2135</v>
      </c>
      <c r="B155" s="53">
        <v>411100</v>
      </c>
      <c r="C155" s="68" t="s">
        <v>336</v>
      </c>
      <c r="D155" s="101">
        <v>167214</v>
      </c>
      <c r="E155" s="101">
        <v>188805</v>
      </c>
    </row>
    <row r="156" spans="1:5" s="52" customFormat="1" ht="24">
      <c r="A156" s="43">
        <v>2136</v>
      </c>
      <c r="B156" s="43">
        <v>412000</v>
      </c>
      <c r="C156" s="66" t="s">
        <v>1036</v>
      </c>
      <c r="D156" s="100">
        <f>SUM(D157:D159)</f>
        <v>30621</v>
      </c>
      <c r="E156" s="100">
        <f>SUM(E157:E159)</f>
        <v>34621</v>
      </c>
    </row>
    <row r="157" spans="1:5" ht="12.75">
      <c r="A157" s="115">
        <v>2137</v>
      </c>
      <c r="B157" s="53">
        <v>412100</v>
      </c>
      <c r="C157" s="68" t="s">
        <v>1037</v>
      </c>
      <c r="D157" s="101">
        <v>20745</v>
      </c>
      <c r="E157" s="101">
        <v>23480</v>
      </c>
    </row>
    <row r="158" spans="1:5" ht="12.75">
      <c r="A158" s="115">
        <v>2138</v>
      </c>
      <c r="B158" s="53">
        <v>412200</v>
      </c>
      <c r="C158" s="68" t="s">
        <v>16</v>
      </c>
      <c r="D158" s="101">
        <v>8621</v>
      </c>
      <c r="E158" s="101">
        <v>9725</v>
      </c>
    </row>
    <row r="159" spans="1:5" ht="12.75">
      <c r="A159" s="115">
        <v>2139</v>
      </c>
      <c r="B159" s="53">
        <v>412300</v>
      </c>
      <c r="C159" s="68" t="s">
        <v>17</v>
      </c>
      <c r="D159" s="101">
        <v>1255</v>
      </c>
      <c r="E159" s="101">
        <v>1416</v>
      </c>
    </row>
    <row r="160" spans="1:5" s="52" customFormat="1" ht="12.75">
      <c r="A160" s="43">
        <v>2140</v>
      </c>
      <c r="B160" s="43">
        <v>413000</v>
      </c>
      <c r="C160" s="66" t="s">
        <v>1038</v>
      </c>
      <c r="D160" s="100">
        <f>D161</f>
        <v>0</v>
      </c>
      <c r="E160" s="100">
        <f>E161</f>
        <v>0</v>
      </c>
    </row>
    <row r="161" spans="1:5" ht="12.75">
      <c r="A161" s="115">
        <v>2141</v>
      </c>
      <c r="B161" s="53">
        <v>413100</v>
      </c>
      <c r="C161" s="68" t="s">
        <v>18</v>
      </c>
      <c r="D161" s="101"/>
      <c r="E161" s="101"/>
    </row>
    <row r="162" spans="1:5" s="52" customFormat="1" ht="12.75">
      <c r="A162" s="43">
        <v>2142</v>
      </c>
      <c r="B162" s="43">
        <v>414000</v>
      </c>
      <c r="C162" s="66" t="s">
        <v>1039</v>
      </c>
      <c r="D162" s="100">
        <f>SUM(D163:D166)</f>
        <v>1916</v>
      </c>
      <c r="E162" s="100">
        <f>SUM(E163:E166)</f>
        <v>1024</v>
      </c>
    </row>
    <row r="163" spans="1:5" ht="12.75">
      <c r="A163" s="115">
        <v>2143</v>
      </c>
      <c r="B163" s="53">
        <v>414100</v>
      </c>
      <c r="C163" s="68" t="s">
        <v>337</v>
      </c>
      <c r="D163" s="101">
        <v>69</v>
      </c>
      <c r="E163" s="101">
        <v>2</v>
      </c>
    </row>
    <row r="164" spans="1:5" ht="12.75">
      <c r="A164" s="115">
        <v>2144</v>
      </c>
      <c r="B164" s="53">
        <v>414200</v>
      </c>
      <c r="C164" s="68" t="s">
        <v>9</v>
      </c>
      <c r="D164" s="101"/>
      <c r="E164" s="101"/>
    </row>
    <row r="165" spans="1:5" ht="12.75">
      <c r="A165" s="115">
        <v>2145</v>
      </c>
      <c r="B165" s="53">
        <v>414300</v>
      </c>
      <c r="C165" s="68" t="s">
        <v>10</v>
      </c>
      <c r="D165" s="101">
        <v>1847</v>
      </c>
      <c r="E165" s="101">
        <v>1022</v>
      </c>
    </row>
    <row r="166" spans="1:5" ht="24">
      <c r="A166" s="115">
        <v>2146</v>
      </c>
      <c r="B166" s="53">
        <v>414400</v>
      </c>
      <c r="C166" s="68" t="s">
        <v>517</v>
      </c>
      <c r="D166" s="101"/>
      <c r="E166" s="101"/>
    </row>
    <row r="167" spans="1:5" s="52" customFormat="1" ht="12.75">
      <c r="A167" s="43">
        <v>2147</v>
      </c>
      <c r="B167" s="43">
        <v>415000</v>
      </c>
      <c r="C167" s="66" t="s">
        <v>1040</v>
      </c>
      <c r="D167" s="100">
        <f>D168</f>
        <v>6070</v>
      </c>
      <c r="E167" s="100">
        <f>E168</f>
        <v>5646</v>
      </c>
    </row>
    <row r="168" spans="1:5" ht="12.75">
      <c r="A168" s="115">
        <v>2148</v>
      </c>
      <c r="B168" s="53">
        <v>415100</v>
      </c>
      <c r="C168" s="68" t="s">
        <v>518</v>
      </c>
      <c r="D168" s="101">
        <v>6070</v>
      </c>
      <c r="E168" s="101">
        <v>5646</v>
      </c>
    </row>
    <row r="169" spans="1:5" s="52" customFormat="1" ht="24">
      <c r="A169" s="43">
        <v>2149</v>
      </c>
      <c r="B169" s="43">
        <v>416000</v>
      </c>
      <c r="C169" s="66" t="s">
        <v>1041</v>
      </c>
      <c r="D169" s="100">
        <f>D170</f>
        <v>3717</v>
      </c>
      <c r="E169" s="100">
        <f>E170</f>
        <v>4034</v>
      </c>
    </row>
    <row r="170" spans="1:5" ht="12.75">
      <c r="A170" s="115">
        <v>2150</v>
      </c>
      <c r="B170" s="53">
        <v>416100</v>
      </c>
      <c r="C170" s="68" t="s">
        <v>519</v>
      </c>
      <c r="D170" s="101">
        <v>3717</v>
      </c>
      <c r="E170" s="101">
        <v>4034</v>
      </c>
    </row>
    <row r="171" spans="1:5" s="52" customFormat="1" ht="12.75">
      <c r="A171" s="43">
        <v>2151</v>
      </c>
      <c r="B171" s="43">
        <v>417000</v>
      </c>
      <c r="C171" s="66" t="s">
        <v>1042</v>
      </c>
      <c r="D171" s="100">
        <f>D172</f>
        <v>0</v>
      </c>
      <c r="E171" s="100">
        <f>E172</f>
        <v>0</v>
      </c>
    </row>
    <row r="172" spans="1:5" ht="12.75">
      <c r="A172" s="115">
        <v>2152</v>
      </c>
      <c r="B172" s="53">
        <v>417100</v>
      </c>
      <c r="C172" s="68" t="s">
        <v>12</v>
      </c>
      <c r="D172" s="101"/>
      <c r="E172" s="101"/>
    </row>
    <row r="173" spans="1:5" s="52" customFormat="1" ht="12.75">
      <c r="A173" s="43">
        <v>2153</v>
      </c>
      <c r="B173" s="43">
        <v>418000</v>
      </c>
      <c r="C173" s="66" t="s">
        <v>1043</v>
      </c>
      <c r="D173" s="100">
        <f>D174</f>
        <v>0</v>
      </c>
      <c r="E173" s="100">
        <f>E174</f>
        <v>0</v>
      </c>
    </row>
    <row r="174" spans="1:5" ht="12.75">
      <c r="A174" s="115">
        <v>2154</v>
      </c>
      <c r="B174" s="53">
        <v>418100</v>
      </c>
      <c r="C174" s="68" t="s">
        <v>11</v>
      </c>
      <c r="D174" s="101"/>
      <c r="E174" s="101"/>
    </row>
    <row r="175" spans="1:5" s="52" customFormat="1" ht="24">
      <c r="A175" s="43">
        <v>2155</v>
      </c>
      <c r="B175" s="43">
        <v>420000</v>
      </c>
      <c r="C175" s="66" t="s">
        <v>1044</v>
      </c>
      <c r="D175" s="100">
        <f>D176+D184+D190+D199+D207+D210</f>
        <v>66546</v>
      </c>
      <c r="E175" s="100">
        <f>E176+E184+E190+E199+E207+E210</f>
        <v>73894</v>
      </c>
    </row>
    <row r="176" spans="1:5" s="52" customFormat="1" ht="12.75">
      <c r="A176" s="111">
        <v>2156</v>
      </c>
      <c r="B176" s="43">
        <v>421000</v>
      </c>
      <c r="C176" s="66" t="s">
        <v>1045</v>
      </c>
      <c r="D176" s="100">
        <f>SUM(D177:D183)</f>
        <v>18121</v>
      </c>
      <c r="E176" s="100">
        <f>SUM(E177:E183)</f>
        <v>20008</v>
      </c>
    </row>
    <row r="177" spans="1:5" ht="12.75">
      <c r="A177" s="115">
        <v>2157</v>
      </c>
      <c r="B177" s="53">
        <v>421100</v>
      </c>
      <c r="C177" s="68" t="s">
        <v>13</v>
      </c>
      <c r="D177" s="101">
        <v>514</v>
      </c>
      <c r="E177" s="101">
        <v>517</v>
      </c>
    </row>
    <row r="178" spans="1:5" ht="12.75">
      <c r="A178" s="115">
        <v>2158</v>
      </c>
      <c r="B178" s="53">
        <v>421200</v>
      </c>
      <c r="C178" s="68" t="s">
        <v>14</v>
      </c>
      <c r="D178" s="101">
        <v>14638</v>
      </c>
      <c r="E178" s="101">
        <v>16144</v>
      </c>
    </row>
    <row r="179" spans="1:5" ht="12.75">
      <c r="A179" s="115">
        <v>2159</v>
      </c>
      <c r="B179" s="53">
        <v>421300</v>
      </c>
      <c r="C179" s="68" t="s">
        <v>15</v>
      </c>
      <c r="D179" s="101">
        <v>1724</v>
      </c>
      <c r="E179" s="101">
        <v>2075</v>
      </c>
    </row>
    <row r="180" spans="1:5" ht="12.75">
      <c r="A180" s="115">
        <v>2160</v>
      </c>
      <c r="B180" s="53">
        <v>421400</v>
      </c>
      <c r="C180" s="68" t="s">
        <v>61</v>
      </c>
      <c r="D180" s="101">
        <v>981</v>
      </c>
      <c r="E180" s="101">
        <v>996</v>
      </c>
    </row>
    <row r="181" spans="1:5" ht="12.75">
      <c r="A181" s="115">
        <v>2161</v>
      </c>
      <c r="B181" s="53">
        <v>421500</v>
      </c>
      <c r="C181" s="68" t="s">
        <v>62</v>
      </c>
      <c r="D181" s="101">
        <v>264</v>
      </c>
      <c r="E181" s="101">
        <v>276</v>
      </c>
    </row>
    <row r="182" spans="1:5" ht="12.75">
      <c r="A182" s="115">
        <v>2162</v>
      </c>
      <c r="B182" s="53">
        <v>421600</v>
      </c>
      <c r="C182" s="68" t="s">
        <v>63</v>
      </c>
      <c r="D182" s="101"/>
      <c r="E182" s="101"/>
    </row>
    <row r="183" spans="1:5" ht="12.75">
      <c r="A183" s="115">
        <v>2163</v>
      </c>
      <c r="B183" s="53">
        <v>421900</v>
      </c>
      <c r="C183" s="68" t="s">
        <v>514</v>
      </c>
      <c r="D183" s="101"/>
      <c r="E183" s="101"/>
    </row>
    <row r="184" spans="1:5" s="52" customFormat="1" ht="12.75">
      <c r="A184" s="111">
        <v>2164</v>
      </c>
      <c r="B184" s="43">
        <v>422000</v>
      </c>
      <c r="C184" s="66" t="s">
        <v>1046</v>
      </c>
      <c r="D184" s="100">
        <f>SUM(D185:D189)</f>
        <v>1834</v>
      </c>
      <c r="E184" s="100">
        <f>SUM(E185:E189)</f>
        <v>2102</v>
      </c>
    </row>
    <row r="185" spans="1:5" ht="12.75">
      <c r="A185" s="115">
        <v>2165</v>
      </c>
      <c r="B185" s="53">
        <v>422100</v>
      </c>
      <c r="C185" s="68" t="s">
        <v>8</v>
      </c>
      <c r="D185" s="101">
        <v>706</v>
      </c>
      <c r="E185" s="101">
        <v>798</v>
      </c>
    </row>
    <row r="186" spans="1:5" ht="12.75">
      <c r="A186" s="115">
        <v>2166</v>
      </c>
      <c r="B186" s="53">
        <v>422200</v>
      </c>
      <c r="C186" s="68" t="s">
        <v>277</v>
      </c>
      <c r="D186" s="101"/>
      <c r="E186" s="101"/>
    </row>
    <row r="187" spans="1:5" ht="12.75">
      <c r="A187" s="115">
        <v>2167</v>
      </c>
      <c r="B187" s="53">
        <v>422300</v>
      </c>
      <c r="C187" s="68" t="s">
        <v>278</v>
      </c>
      <c r="D187" s="101">
        <v>1128</v>
      </c>
      <c r="E187" s="101">
        <v>1304</v>
      </c>
    </row>
    <row r="188" spans="1:5" ht="12.75">
      <c r="A188" s="115">
        <v>2168</v>
      </c>
      <c r="B188" s="53">
        <v>422400</v>
      </c>
      <c r="C188" s="68" t="s">
        <v>520</v>
      </c>
      <c r="D188" s="101"/>
      <c r="E188" s="101"/>
    </row>
    <row r="189" spans="1:5" ht="12.75">
      <c r="A189" s="115">
        <v>2169</v>
      </c>
      <c r="B189" s="53">
        <v>422900</v>
      </c>
      <c r="C189" s="68" t="s">
        <v>279</v>
      </c>
      <c r="D189" s="101"/>
      <c r="E189" s="101"/>
    </row>
    <row r="190" spans="1:5" s="52" customFormat="1" ht="12.75">
      <c r="A190" s="111">
        <v>2170</v>
      </c>
      <c r="B190" s="43">
        <v>423000</v>
      </c>
      <c r="C190" s="66" t="s">
        <v>1047</v>
      </c>
      <c r="D190" s="100">
        <f>SUM(D191:D198)</f>
        <v>2483</v>
      </c>
      <c r="E190" s="100">
        <f>SUM(E191:E198)</f>
        <v>3301</v>
      </c>
    </row>
    <row r="191" spans="1:5" ht="12.75">
      <c r="A191" s="115">
        <v>2171</v>
      </c>
      <c r="B191" s="53">
        <v>423100</v>
      </c>
      <c r="C191" s="68" t="s">
        <v>280</v>
      </c>
      <c r="D191" s="101"/>
      <c r="E191" s="101"/>
    </row>
    <row r="192" spans="1:5" ht="12.75">
      <c r="A192" s="115">
        <v>2172</v>
      </c>
      <c r="B192" s="53">
        <v>423200</v>
      </c>
      <c r="C192" s="68" t="s">
        <v>281</v>
      </c>
      <c r="D192" s="101">
        <v>617</v>
      </c>
      <c r="E192" s="101">
        <v>904</v>
      </c>
    </row>
    <row r="193" spans="1:5" ht="12.75">
      <c r="A193" s="115">
        <v>2173</v>
      </c>
      <c r="B193" s="53">
        <v>423300</v>
      </c>
      <c r="C193" s="68" t="s">
        <v>282</v>
      </c>
      <c r="D193" s="101">
        <v>907</v>
      </c>
      <c r="E193" s="101">
        <v>1158</v>
      </c>
    </row>
    <row r="194" spans="1:5" ht="12.75">
      <c r="A194" s="115">
        <v>2174</v>
      </c>
      <c r="B194" s="53">
        <v>423400</v>
      </c>
      <c r="C194" s="68" t="s">
        <v>549</v>
      </c>
      <c r="D194" s="101">
        <v>12</v>
      </c>
      <c r="E194" s="101">
        <v>43</v>
      </c>
    </row>
    <row r="195" spans="1:5" ht="12.75">
      <c r="A195" s="115">
        <v>2175</v>
      </c>
      <c r="B195" s="53">
        <v>423500</v>
      </c>
      <c r="C195" s="68" t="s">
        <v>305</v>
      </c>
      <c r="D195" s="101">
        <v>186</v>
      </c>
      <c r="E195" s="101">
        <v>277</v>
      </c>
    </row>
    <row r="196" spans="1:5" ht="12.75">
      <c r="A196" s="115">
        <v>2176</v>
      </c>
      <c r="B196" s="53">
        <v>423600</v>
      </c>
      <c r="C196" s="68" t="s">
        <v>565</v>
      </c>
      <c r="D196" s="101"/>
      <c r="E196" s="101"/>
    </row>
    <row r="197" spans="1:5" ht="12.75">
      <c r="A197" s="115">
        <v>2177</v>
      </c>
      <c r="B197" s="53">
        <v>423700</v>
      </c>
      <c r="C197" s="68" t="s">
        <v>566</v>
      </c>
      <c r="D197" s="101">
        <v>397</v>
      </c>
      <c r="E197" s="101">
        <v>399</v>
      </c>
    </row>
    <row r="198" spans="1:5" ht="12.75">
      <c r="A198" s="115">
        <v>2178</v>
      </c>
      <c r="B198" s="53">
        <v>423900</v>
      </c>
      <c r="C198" s="68" t="s">
        <v>567</v>
      </c>
      <c r="D198" s="101">
        <v>364</v>
      </c>
      <c r="E198" s="101">
        <v>520</v>
      </c>
    </row>
    <row r="199" spans="1:5" s="52" customFormat="1" ht="12.75">
      <c r="A199" s="111">
        <v>2179</v>
      </c>
      <c r="B199" s="43">
        <v>424000</v>
      </c>
      <c r="C199" s="66" t="s">
        <v>1048</v>
      </c>
      <c r="D199" s="100">
        <f>SUM(D200:D206)</f>
        <v>0</v>
      </c>
      <c r="E199" s="100">
        <f>SUM(E200:E206)</f>
        <v>0</v>
      </c>
    </row>
    <row r="200" spans="1:5" ht="12.75">
      <c r="A200" s="115">
        <v>2180</v>
      </c>
      <c r="B200" s="53">
        <v>424100</v>
      </c>
      <c r="C200" s="68" t="s">
        <v>568</v>
      </c>
      <c r="D200" s="101"/>
      <c r="E200" s="101"/>
    </row>
    <row r="201" spans="1:5" ht="12.75">
      <c r="A201" s="115">
        <v>2181</v>
      </c>
      <c r="B201" s="53">
        <v>424200</v>
      </c>
      <c r="C201" s="68" t="s">
        <v>569</v>
      </c>
      <c r="D201" s="101"/>
      <c r="E201" s="101"/>
    </row>
    <row r="202" spans="1:5" ht="12.75">
      <c r="A202" s="115">
        <v>2182</v>
      </c>
      <c r="B202" s="53">
        <v>424300</v>
      </c>
      <c r="C202" s="68" t="s">
        <v>570</v>
      </c>
      <c r="D202" s="101"/>
      <c r="E202" s="101"/>
    </row>
    <row r="203" spans="1:5" ht="12.75">
      <c r="A203" s="115">
        <v>2183</v>
      </c>
      <c r="B203" s="53">
        <v>424400</v>
      </c>
      <c r="C203" s="68" t="s">
        <v>430</v>
      </c>
      <c r="D203" s="101"/>
      <c r="E203" s="101"/>
    </row>
    <row r="204" spans="1:5" ht="12.75">
      <c r="A204" s="115">
        <v>2184</v>
      </c>
      <c r="B204" s="53">
        <v>424500</v>
      </c>
      <c r="C204" s="68" t="s">
        <v>431</v>
      </c>
      <c r="D204" s="101"/>
      <c r="E204" s="101"/>
    </row>
    <row r="205" spans="1:5" ht="12.75">
      <c r="A205" s="115">
        <v>2185</v>
      </c>
      <c r="B205" s="53">
        <v>424600</v>
      </c>
      <c r="C205" s="68" t="s">
        <v>323</v>
      </c>
      <c r="D205" s="101"/>
      <c r="E205" s="101"/>
    </row>
    <row r="206" spans="1:5" ht="12.75">
      <c r="A206" s="115">
        <v>2186</v>
      </c>
      <c r="B206" s="53">
        <v>424900</v>
      </c>
      <c r="C206" s="68" t="s">
        <v>324</v>
      </c>
      <c r="D206" s="101"/>
      <c r="E206" s="101"/>
    </row>
    <row r="207" spans="1:5" s="52" customFormat="1" ht="24">
      <c r="A207" s="111">
        <v>2187</v>
      </c>
      <c r="B207" s="43">
        <v>425000</v>
      </c>
      <c r="C207" s="66" t="s">
        <v>1049</v>
      </c>
      <c r="D207" s="100">
        <f>D208+D209</f>
        <v>4793</v>
      </c>
      <c r="E207" s="100">
        <f>E208+E209</f>
        <v>3760</v>
      </c>
    </row>
    <row r="208" spans="1:5" ht="12.75">
      <c r="A208" s="115">
        <v>2188</v>
      </c>
      <c r="B208" s="53">
        <v>425100</v>
      </c>
      <c r="C208" s="68" t="s">
        <v>91</v>
      </c>
      <c r="D208" s="101">
        <v>1484</v>
      </c>
      <c r="E208" s="101">
        <v>1112</v>
      </c>
    </row>
    <row r="209" spans="1:5" ht="12.75">
      <c r="A209" s="115">
        <v>2189</v>
      </c>
      <c r="B209" s="53">
        <v>425200</v>
      </c>
      <c r="C209" s="68" t="s">
        <v>92</v>
      </c>
      <c r="D209" s="101">
        <v>3309</v>
      </c>
      <c r="E209" s="101">
        <v>2648</v>
      </c>
    </row>
    <row r="210" spans="1:5" s="52" customFormat="1" ht="12.75">
      <c r="A210" s="111">
        <v>2190</v>
      </c>
      <c r="B210" s="43">
        <v>426000</v>
      </c>
      <c r="C210" s="66" t="s">
        <v>1050</v>
      </c>
      <c r="D210" s="100">
        <f>SUM(D211:D219)</f>
        <v>39315</v>
      </c>
      <c r="E210" s="100">
        <f>SUM(E211:E219)</f>
        <v>44723</v>
      </c>
    </row>
    <row r="211" spans="1:5" ht="12.75">
      <c r="A211" s="115">
        <v>2191</v>
      </c>
      <c r="B211" s="53">
        <v>426100</v>
      </c>
      <c r="C211" s="68" t="s">
        <v>93</v>
      </c>
      <c r="D211" s="101">
        <v>1303</v>
      </c>
      <c r="E211" s="101">
        <v>1001</v>
      </c>
    </row>
    <row r="212" spans="1:5" ht="12.75">
      <c r="A212" s="115">
        <v>2192</v>
      </c>
      <c r="B212" s="53">
        <v>426200</v>
      </c>
      <c r="C212" s="68" t="s">
        <v>1051</v>
      </c>
      <c r="D212" s="101"/>
      <c r="E212" s="101"/>
    </row>
    <row r="213" spans="1:5" ht="12.75">
      <c r="A213" s="115">
        <v>2193</v>
      </c>
      <c r="B213" s="53">
        <v>426300</v>
      </c>
      <c r="C213" s="68" t="s">
        <v>94</v>
      </c>
      <c r="D213" s="101">
        <v>155</v>
      </c>
      <c r="E213" s="101">
        <v>250</v>
      </c>
    </row>
    <row r="214" spans="1:5" ht="12.75">
      <c r="A214" s="115">
        <v>2194</v>
      </c>
      <c r="B214" s="53">
        <v>426400</v>
      </c>
      <c r="C214" s="68" t="s">
        <v>95</v>
      </c>
      <c r="D214" s="101">
        <v>12656</v>
      </c>
      <c r="E214" s="101">
        <v>15562</v>
      </c>
    </row>
    <row r="215" spans="1:5" ht="12.75">
      <c r="A215" s="115">
        <v>2195</v>
      </c>
      <c r="B215" s="53">
        <v>426500</v>
      </c>
      <c r="C215" s="68" t="s">
        <v>453</v>
      </c>
      <c r="D215" s="101"/>
      <c r="E215" s="101"/>
    </row>
    <row r="216" spans="1:5" ht="12.75">
      <c r="A216" s="115">
        <v>2196</v>
      </c>
      <c r="B216" s="53">
        <v>426600</v>
      </c>
      <c r="C216" s="68" t="s">
        <v>454</v>
      </c>
      <c r="D216" s="101"/>
      <c r="E216" s="101"/>
    </row>
    <row r="217" spans="1:5" ht="12.75">
      <c r="A217" s="115">
        <v>2197</v>
      </c>
      <c r="B217" s="53">
        <v>426700</v>
      </c>
      <c r="C217" s="68" t="s">
        <v>455</v>
      </c>
      <c r="D217" s="101">
        <v>24228</v>
      </c>
      <c r="E217" s="101">
        <v>26943</v>
      </c>
    </row>
    <row r="218" spans="1:5" ht="12.75">
      <c r="A218" s="115">
        <v>2198</v>
      </c>
      <c r="B218" s="53">
        <v>426800</v>
      </c>
      <c r="C218" s="68" t="s">
        <v>333</v>
      </c>
      <c r="D218" s="101">
        <v>448</v>
      </c>
      <c r="E218" s="101">
        <v>619</v>
      </c>
    </row>
    <row r="219" spans="1:5" ht="12.75">
      <c r="A219" s="115">
        <v>2199</v>
      </c>
      <c r="B219" s="53">
        <v>426900</v>
      </c>
      <c r="C219" s="68" t="s">
        <v>456</v>
      </c>
      <c r="D219" s="101">
        <v>525</v>
      </c>
      <c r="E219" s="101">
        <v>348</v>
      </c>
    </row>
    <row r="220" spans="1:5" s="52" customFormat="1" ht="24">
      <c r="A220" s="111">
        <v>2200</v>
      </c>
      <c r="B220" s="43">
        <v>430000</v>
      </c>
      <c r="C220" s="66" t="s">
        <v>1052</v>
      </c>
      <c r="D220" s="100">
        <f>D221+D225+D227+D229+D233</f>
        <v>214</v>
      </c>
      <c r="E220" s="100">
        <f>E221+E225+E227+E229+E233</f>
        <v>186</v>
      </c>
    </row>
    <row r="221" spans="1:5" s="52" customFormat="1" ht="24">
      <c r="A221" s="111">
        <v>2201</v>
      </c>
      <c r="B221" s="43">
        <v>431000</v>
      </c>
      <c r="C221" s="116" t="s">
        <v>1053</v>
      </c>
      <c r="D221" s="100">
        <f>SUM(D222:D224)</f>
        <v>214</v>
      </c>
      <c r="E221" s="100">
        <f>SUM(E222:E224)</f>
        <v>186</v>
      </c>
    </row>
    <row r="222" spans="1:5" ht="12.75">
      <c r="A222" s="115">
        <v>2202</v>
      </c>
      <c r="B222" s="107">
        <v>431100</v>
      </c>
      <c r="C222" s="117" t="s">
        <v>1054</v>
      </c>
      <c r="D222" s="109">
        <v>90</v>
      </c>
      <c r="E222" s="101">
        <v>86</v>
      </c>
    </row>
    <row r="223" spans="1:5" ht="12.75">
      <c r="A223" s="115">
        <v>2203</v>
      </c>
      <c r="B223" s="107">
        <v>431200</v>
      </c>
      <c r="C223" s="117" t="s">
        <v>550</v>
      </c>
      <c r="D223" s="109">
        <v>124</v>
      </c>
      <c r="E223" s="101">
        <v>100</v>
      </c>
    </row>
    <row r="224" spans="1:5" ht="12.75">
      <c r="A224" s="115">
        <v>2204</v>
      </c>
      <c r="B224" s="118">
        <v>431300</v>
      </c>
      <c r="C224" s="119" t="s">
        <v>551</v>
      </c>
      <c r="D224" s="109"/>
      <c r="E224" s="101"/>
    </row>
    <row r="225" spans="1:5" s="52" customFormat="1" ht="12.75">
      <c r="A225" s="111">
        <v>2205</v>
      </c>
      <c r="B225" s="120">
        <v>432000</v>
      </c>
      <c r="C225" s="121" t="s">
        <v>1055</v>
      </c>
      <c r="D225" s="106">
        <f>D226</f>
        <v>0</v>
      </c>
      <c r="E225" s="106">
        <f>E226</f>
        <v>0</v>
      </c>
    </row>
    <row r="226" spans="1:5" ht="12.75">
      <c r="A226" s="115">
        <v>2206</v>
      </c>
      <c r="B226" s="122">
        <v>432100</v>
      </c>
      <c r="C226" s="117" t="s">
        <v>674</v>
      </c>
      <c r="D226" s="109"/>
      <c r="E226" s="101"/>
    </row>
    <row r="227" spans="1:5" s="52" customFormat="1" ht="12.75">
      <c r="A227" s="111">
        <v>2207</v>
      </c>
      <c r="B227" s="46">
        <v>433000</v>
      </c>
      <c r="C227" s="113" t="s">
        <v>1056</v>
      </c>
      <c r="D227" s="100">
        <f>D228</f>
        <v>0</v>
      </c>
      <c r="E227" s="100">
        <f>E228</f>
        <v>0</v>
      </c>
    </row>
    <row r="228" spans="1:5" ht="12.75">
      <c r="A228" s="115">
        <v>2208</v>
      </c>
      <c r="B228" s="53">
        <v>433100</v>
      </c>
      <c r="C228" s="68" t="s">
        <v>552</v>
      </c>
      <c r="D228" s="101"/>
      <c r="E228" s="101"/>
    </row>
    <row r="229" spans="1:5" s="52" customFormat="1" ht="12.75">
      <c r="A229" s="111">
        <v>2209</v>
      </c>
      <c r="B229" s="43">
        <v>434000</v>
      </c>
      <c r="C229" s="66" t="s">
        <v>1057</v>
      </c>
      <c r="D229" s="100">
        <f>SUM(D230:D232)</f>
        <v>0</v>
      </c>
      <c r="E229" s="100">
        <f>SUM(E230:E232)</f>
        <v>0</v>
      </c>
    </row>
    <row r="230" spans="1:5" ht="12.75">
      <c r="A230" s="115">
        <v>2210</v>
      </c>
      <c r="B230" s="53">
        <v>434100</v>
      </c>
      <c r="C230" s="68" t="s">
        <v>1058</v>
      </c>
      <c r="D230" s="101"/>
      <c r="E230" s="101"/>
    </row>
    <row r="231" spans="1:5" ht="12.75">
      <c r="A231" s="115">
        <v>2211</v>
      </c>
      <c r="B231" s="53">
        <v>434200</v>
      </c>
      <c r="C231" s="68" t="s">
        <v>554</v>
      </c>
      <c r="D231" s="101"/>
      <c r="E231" s="101"/>
    </row>
    <row r="232" spans="1:5" ht="12.75">
      <c r="A232" s="115">
        <v>2212</v>
      </c>
      <c r="B232" s="123">
        <v>434300</v>
      </c>
      <c r="C232" s="124" t="s">
        <v>555</v>
      </c>
      <c r="D232" s="101"/>
      <c r="E232" s="101"/>
    </row>
    <row r="233" spans="1:5" s="52" customFormat="1" ht="12.75">
      <c r="A233" s="112">
        <v>2213</v>
      </c>
      <c r="B233" s="120">
        <v>435000</v>
      </c>
      <c r="C233" s="121" t="s">
        <v>1059</v>
      </c>
      <c r="D233" s="106">
        <f>D234</f>
        <v>0</v>
      </c>
      <c r="E233" s="106">
        <f>E234</f>
        <v>0</v>
      </c>
    </row>
    <row r="234" spans="1:5" ht="12.75">
      <c r="A234" s="125">
        <v>2214</v>
      </c>
      <c r="B234" s="122">
        <v>435100</v>
      </c>
      <c r="C234" s="117" t="s">
        <v>556</v>
      </c>
      <c r="D234" s="109"/>
      <c r="E234" s="101"/>
    </row>
    <row r="235" spans="1:5" s="52" customFormat="1" ht="24">
      <c r="A235" s="111">
        <v>2215</v>
      </c>
      <c r="B235" s="46">
        <v>440000</v>
      </c>
      <c r="C235" s="113" t="s">
        <v>1060</v>
      </c>
      <c r="D235" s="100">
        <f>D236+D246+D253+D255</f>
        <v>89</v>
      </c>
      <c r="E235" s="100">
        <f>E236+E246+E253+E255</f>
        <v>77</v>
      </c>
    </row>
    <row r="236" spans="1:5" s="52" customFormat="1" ht="12.75">
      <c r="A236" s="111">
        <v>2216</v>
      </c>
      <c r="B236" s="43">
        <v>441000</v>
      </c>
      <c r="C236" s="66" t="s">
        <v>1061</v>
      </c>
      <c r="D236" s="100">
        <f>SUM(D237:D245)</f>
        <v>89</v>
      </c>
      <c r="E236" s="100">
        <f>SUM(E237:E245)</f>
        <v>77</v>
      </c>
    </row>
    <row r="237" spans="1:5" ht="12.75">
      <c r="A237" s="115">
        <v>2217</v>
      </c>
      <c r="B237" s="53">
        <v>441100</v>
      </c>
      <c r="C237" s="68" t="s">
        <v>294</v>
      </c>
      <c r="D237" s="101"/>
      <c r="E237" s="101"/>
    </row>
    <row r="238" spans="1:5" ht="12.75">
      <c r="A238" s="115">
        <v>2218</v>
      </c>
      <c r="B238" s="53">
        <v>441200</v>
      </c>
      <c r="C238" s="68" t="s">
        <v>295</v>
      </c>
      <c r="D238" s="101"/>
      <c r="E238" s="101"/>
    </row>
    <row r="239" spans="1:5" ht="12.75">
      <c r="A239" s="115">
        <v>2219</v>
      </c>
      <c r="B239" s="53">
        <v>441300</v>
      </c>
      <c r="C239" s="68" t="s">
        <v>296</v>
      </c>
      <c r="D239" s="101"/>
      <c r="E239" s="101"/>
    </row>
    <row r="240" spans="1:5" ht="12.75">
      <c r="A240" s="115">
        <v>2220</v>
      </c>
      <c r="B240" s="53">
        <v>441400</v>
      </c>
      <c r="C240" s="68" t="s">
        <v>297</v>
      </c>
      <c r="D240" s="101"/>
      <c r="E240" s="101"/>
    </row>
    <row r="241" spans="1:5" ht="12.75">
      <c r="A241" s="115">
        <v>2221</v>
      </c>
      <c r="B241" s="53">
        <v>441500</v>
      </c>
      <c r="C241" s="68" t="s">
        <v>298</v>
      </c>
      <c r="D241" s="101">
        <v>89</v>
      </c>
      <c r="E241" s="101">
        <v>77</v>
      </c>
    </row>
    <row r="242" spans="1:5" ht="12.75">
      <c r="A242" s="115">
        <v>2222</v>
      </c>
      <c r="B242" s="53">
        <v>441600</v>
      </c>
      <c r="C242" s="68" t="s">
        <v>383</v>
      </c>
      <c r="D242" s="101"/>
      <c r="E242" s="101"/>
    </row>
    <row r="243" spans="1:5" ht="12.75">
      <c r="A243" s="115">
        <v>2223</v>
      </c>
      <c r="B243" s="53">
        <v>441700</v>
      </c>
      <c r="C243" s="68" t="s">
        <v>177</v>
      </c>
      <c r="D243" s="101"/>
      <c r="E243" s="101"/>
    </row>
    <row r="244" spans="1:5" ht="12.75">
      <c r="A244" s="115">
        <v>2224</v>
      </c>
      <c r="B244" s="53">
        <v>441800</v>
      </c>
      <c r="C244" s="68" t="s">
        <v>178</v>
      </c>
      <c r="D244" s="101"/>
      <c r="E244" s="101"/>
    </row>
    <row r="245" spans="1:5" ht="12.75">
      <c r="A245" s="115">
        <v>2225</v>
      </c>
      <c r="B245" s="53">
        <v>441900</v>
      </c>
      <c r="C245" s="68" t="s">
        <v>110</v>
      </c>
      <c r="D245" s="101"/>
      <c r="E245" s="101"/>
    </row>
    <row r="246" spans="1:5" s="52" customFormat="1" ht="12.75">
      <c r="A246" s="111">
        <v>2226</v>
      </c>
      <c r="B246" s="43">
        <v>442000</v>
      </c>
      <c r="C246" s="66" t="s">
        <v>1062</v>
      </c>
      <c r="D246" s="100">
        <f>SUM(D247:D252)</f>
        <v>0</v>
      </c>
      <c r="E246" s="100">
        <f>SUM(E247:E252)</f>
        <v>0</v>
      </c>
    </row>
    <row r="247" spans="1:5" ht="24">
      <c r="A247" s="115">
        <v>2227</v>
      </c>
      <c r="B247" s="53">
        <v>442100</v>
      </c>
      <c r="C247" s="68" t="s">
        <v>675</v>
      </c>
      <c r="D247" s="101"/>
      <c r="E247" s="101"/>
    </row>
    <row r="248" spans="1:5" ht="12.75">
      <c r="A248" s="115">
        <v>2228</v>
      </c>
      <c r="B248" s="53">
        <v>442200</v>
      </c>
      <c r="C248" s="68" t="s">
        <v>179</v>
      </c>
      <c r="D248" s="101"/>
      <c r="E248" s="101"/>
    </row>
    <row r="249" spans="1:5" ht="12.75">
      <c r="A249" s="115">
        <v>2229</v>
      </c>
      <c r="B249" s="53">
        <v>442300</v>
      </c>
      <c r="C249" s="68" t="s">
        <v>180</v>
      </c>
      <c r="D249" s="101"/>
      <c r="E249" s="101"/>
    </row>
    <row r="250" spans="1:5" ht="12.75">
      <c r="A250" s="115">
        <v>2230</v>
      </c>
      <c r="B250" s="53">
        <v>442400</v>
      </c>
      <c r="C250" s="68" t="s">
        <v>181</v>
      </c>
      <c r="D250" s="101"/>
      <c r="E250" s="101"/>
    </row>
    <row r="251" spans="1:5" ht="12.75">
      <c r="A251" s="115">
        <v>2231</v>
      </c>
      <c r="B251" s="53">
        <v>442500</v>
      </c>
      <c r="C251" s="68" t="s">
        <v>385</v>
      </c>
      <c r="D251" s="101"/>
      <c r="E251" s="101"/>
    </row>
    <row r="252" spans="1:5" ht="12.75">
      <c r="A252" s="115">
        <v>2232</v>
      </c>
      <c r="B252" s="53">
        <v>442600</v>
      </c>
      <c r="C252" s="68" t="s">
        <v>386</v>
      </c>
      <c r="D252" s="101"/>
      <c r="E252" s="101"/>
    </row>
    <row r="253" spans="1:5" s="52" customFormat="1" ht="12.75">
      <c r="A253" s="111">
        <v>2233</v>
      </c>
      <c r="B253" s="43">
        <v>443000</v>
      </c>
      <c r="C253" s="66" t="s">
        <v>1063</v>
      </c>
      <c r="D253" s="100">
        <f>D254</f>
        <v>0</v>
      </c>
      <c r="E253" s="100">
        <f>E254</f>
        <v>0</v>
      </c>
    </row>
    <row r="254" spans="1:5" ht="12.75">
      <c r="A254" s="115">
        <v>2234</v>
      </c>
      <c r="B254" s="53">
        <v>443100</v>
      </c>
      <c r="C254" s="68" t="s">
        <v>558</v>
      </c>
      <c r="D254" s="101"/>
      <c r="E254" s="101"/>
    </row>
    <row r="255" spans="1:5" s="52" customFormat="1" ht="12.75">
      <c r="A255" s="111">
        <v>2235</v>
      </c>
      <c r="B255" s="43">
        <v>444000</v>
      </c>
      <c r="C255" s="66" t="s">
        <v>1064</v>
      </c>
      <c r="D255" s="100">
        <f>SUM(D256:D258)</f>
        <v>0</v>
      </c>
      <c r="E255" s="100">
        <f>SUM(E256:E258)</f>
        <v>0</v>
      </c>
    </row>
    <row r="256" spans="1:5" ht="12.75">
      <c r="A256" s="115">
        <v>2236</v>
      </c>
      <c r="B256" s="53">
        <v>444100</v>
      </c>
      <c r="C256" s="68" t="s">
        <v>576</v>
      </c>
      <c r="D256" s="101"/>
      <c r="E256" s="101"/>
    </row>
    <row r="257" spans="1:5" ht="12.75">
      <c r="A257" s="115">
        <v>2237</v>
      </c>
      <c r="B257" s="53">
        <v>444200</v>
      </c>
      <c r="C257" s="68" t="s">
        <v>577</v>
      </c>
      <c r="D257" s="101"/>
      <c r="E257" s="101"/>
    </row>
    <row r="258" spans="1:5" ht="12.75">
      <c r="A258" s="115">
        <v>2238</v>
      </c>
      <c r="B258" s="53">
        <v>444300</v>
      </c>
      <c r="C258" s="68" t="s">
        <v>676</v>
      </c>
      <c r="D258" s="101"/>
      <c r="E258" s="101"/>
    </row>
    <row r="259" spans="1:5" s="52" customFormat="1" ht="12.75">
      <c r="A259" s="111">
        <v>2239</v>
      </c>
      <c r="B259" s="43">
        <v>450000</v>
      </c>
      <c r="C259" s="66" t="s">
        <v>1065</v>
      </c>
      <c r="D259" s="100">
        <f>D260+D263+D266+D269</f>
        <v>0</v>
      </c>
      <c r="E259" s="100">
        <f>E260+E263+E266+E269</f>
        <v>0</v>
      </c>
    </row>
    <row r="260" spans="1:5" s="52" customFormat="1" ht="24">
      <c r="A260" s="111">
        <v>2240</v>
      </c>
      <c r="B260" s="43">
        <v>451000</v>
      </c>
      <c r="C260" s="66" t="s">
        <v>1066</v>
      </c>
      <c r="D260" s="100">
        <f>D261+D262</f>
        <v>0</v>
      </c>
      <c r="E260" s="100">
        <f>E261+E262</f>
        <v>0</v>
      </c>
    </row>
    <row r="261" spans="1:5" ht="24">
      <c r="A261" s="115">
        <v>2241</v>
      </c>
      <c r="B261" s="53">
        <v>451100</v>
      </c>
      <c r="C261" s="68" t="s">
        <v>311</v>
      </c>
      <c r="D261" s="101"/>
      <c r="E261" s="101"/>
    </row>
    <row r="262" spans="1:5" ht="24">
      <c r="A262" s="115">
        <v>2242</v>
      </c>
      <c r="B262" s="53">
        <v>451200</v>
      </c>
      <c r="C262" s="68" t="s">
        <v>312</v>
      </c>
      <c r="D262" s="101"/>
      <c r="E262" s="101"/>
    </row>
    <row r="263" spans="1:5" s="52" customFormat="1" ht="24">
      <c r="A263" s="111">
        <v>2243</v>
      </c>
      <c r="B263" s="43">
        <v>452000</v>
      </c>
      <c r="C263" s="66" t="s">
        <v>1067</v>
      </c>
      <c r="D263" s="100">
        <f>D264+D265</f>
        <v>0</v>
      </c>
      <c r="E263" s="100">
        <f>E264+E265</f>
        <v>0</v>
      </c>
    </row>
    <row r="264" spans="1:5" ht="12.75">
      <c r="A264" s="115">
        <v>2244</v>
      </c>
      <c r="B264" s="53">
        <v>452100</v>
      </c>
      <c r="C264" s="68" t="s">
        <v>313</v>
      </c>
      <c r="D264" s="101"/>
      <c r="E264" s="101"/>
    </row>
    <row r="265" spans="1:5" ht="12.75">
      <c r="A265" s="115">
        <v>2245</v>
      </c>
      <c r="B265" s="53">
        <v>452200</v>
      </c>
      <c r="C265" s="68" t="s">
        <v>314</v>
      </c>
      <c r="D265" s="101"/>
      <c r="E265" s="101"/>
    </row>
    <row r="266" spans="1:5" s="52" customFormat="1" ht="24">
      <c r="A266" s="111">
        <v>2246</v>
      </c>
      <c r="B266" s="43">
        <v>453000</v>
      </c>
      <c r="C266" s="66" t="s">
        <v>1068</v>
      </c>
      <c r="D266" s="100">
        <f>D267+D268</f>
        <v>0</v>
      </c>
      <c r="E266" s="100">
        <f>E267+E268</f>
        <v>0</v>
      </c>
    </row>
    <row r="267" spans="1:5" ht="12.75">
      <c r="A267" s="115">
        <v>2247</v>
      </c>
      <c r="B267" s="53">
        <v>453100</v>
      </c>
      <c r="C267" s="68" t="s">
        <v>315</v>
      </c>
      <c r="D267" s="101"/>
      <c r="E267" s="101"/>
    </row>
    <row r="268" spans="1:5" ht="12.75">
      <c r="A268" s="115">
        <v>2248</v>
      </c>
      <c r="B268" s="53">
        <v>453200</v>
      </c>
      <c r="C268" s="68" t="s">
        <v>316</v>
      </c>
      <c r="D268" s="101"/>
      <c r="E268" s="101"/>
    </row>
    <row r="269" spans="1:5" s="52" customFormat="1" ht="12.75">
      <c r="A269" s="111">
        <v>2249</v>
      </c>
      <c r="B269" s="43">
        <v>454000</v>
      </c>
      <c r="C269" s="66" t="s">
        <v>1069</v>
      </c>
      <c r="D269" s="100">
        <f>D270+D271</f>
        <v>0</v>
      </c>
      <c r="E269" s="100">
        <f>E270+E271</f>
        <v>0</v>
      </c>
    </row>
    <row r="270" spans="1:5" ht="12.75">
      <c r="A270" s="115">
        <v>2250</v>
      </c>
      <c r="B270" s="53">
        <v>454100</v>
      </c>
      <c r="C270" s="68" t="s">
        <v>317</v>
      </c>
      <c r="D270" s="101"/>
      <c r="E270" s="101"/>
    </row>
    <row r="271" spans="1:5" ht="12.75">
      <c r="A271" s="115">
        <v>2251</v>
      </c>
      <c r="B271" s="53">
        <v>454200</v>
      </c>
      <c r="C271" s="68" t="s">
        <v>318</v>
      </c>
      <c r="D271" s="101"/>
      <c r="E271" s="101"/>
    </row>
    <row r="272" spans="1:5" s="52" customFormat="1" ht="24">
      <c r="A272" s="111">
        <v>2252</v>
      </c>
      <c r="B272" s="43">
        <v>460000</v>
      </c>
      <c r="C272" s="66" t="s">
        <v>1070</v>
      </c>
      <c r="D272" s="100">
        <f>D273+D276+D279+D282+D285</f>
        <v>140</v>
      </c>
      <c r="E272" s="100">
        <f>E273+E276+E279+E282+E285</f>
        <v>0</v>
      </c>
    </row>
    <row r="273" spans="1:5" s="52" customFormat="1" ht="12.75">
      <c r="A273" s="111">
        <v>2253</v>
      </c>
      <c r="B273" s="43">
        <v>461000</v>
      </c>
      <c r="C273" s="66" t="s">
        <v>1071</v>
      </c>
      <c r="D273" s="100">
        <f>D274+D275</f>
        <v>0</v>
      </c>
      <c r="E273" s="100">
        <f>E274+E275</f>
        <v>0</v>
      </c>
    </row>
    <row r="274" spans="1:5" ht="12.75">
      <c r="A274" s="115">
        <v>2254</v>
      </c>
      <c r="B274" s="53">
        <v>461100</v>
      </c>
      <c r="C274" s="68" t="s">
        <v>319</v>
      </c>
      <c r="D274" s="101"/>
      <c r="E274" s="101"/>
    </row>
    <row r="275" spans="1:5" ht="12.75">
      <c r="A275" s="115">
        <v>2255</v>
      </c>
      <c r="B275" s="53">
        <v>461200</v>
      </c>
      <c r="C275" s="68" t="s">
        <v>320</v>
      </c>
      <c r="D275" s="101"/>
      <c r="E275" s="101"/>
    </row>
    <row r="276" spans="1:5" s="52" customFormat="1" ht="24">
      <c r="A276" s="111">
        <v>2256</v>
      </c>
      <c r="B276" s="43">
        <v>462000</v>
      </c>
      <c r="C276" s="66" t="s">
        <v>1072</v>
      </c>
      <c r="D276" s="100">
        <f>D277+D278</f>
        <v>0</v>
      </c>
      <c r="E276" s="100">
        <f>E277+E278</f>
        <v>0</v>
      </c>
    </row>
    <row r="277" spans="1:5" ht="12.75">
      <c r="A277" s="115">
        <v>2257</v>
      </c>
      <c r="B277" s="53">
        <v>462100</v>
      </c>
      <c r="C277" s="68" t="s">
        <v>559</v>
      </c>
      <c r="D277" s="101"/>
      <c r="E277" s="101"/>
    </row>
    <row r="278" spans="1:5" ht="12.75">
      <c r="A278" s="115">
        <v>2258</v>
      </c>
      <c r="B278" s="53">
        <v>462200</v>
      </c>
      <c r="C278" s="68" t="s">
        <v>412</v>
      </c>
      <c r="D278" s="101"/>
      <c r="E278" s="101"/>
    </row>
    <row r="279" spans="1:5" s="52" customFormat="1" ht="12.75">
      <c r="A279" s="111">
        <v>2259</v>
      </c>
      <c r="B279" s="43">
        <v>463000</v>
      </c>
      <c r="C279" s="66" t="s">
        <v>1073</v>
      </c>
      <c r="D279" s="100">
        <f>D280+D281</f>
        <v>0</v>
      </c>
      <c r="E279" s="100">
        <f>E280+E281</f>
        <v>0</v>
      </c>
    </row>
    <row r="280" spans="1:5" ht="12.75">
      <c r="A280" s="115">
        <v>2260</v>
      </c>
      <c r="B280" s="53">
        <v>463100</v>
      </c>
      <c r="C280" s="68" t="s">
        <v>283</v>
      </c>
      <c r="D280" s="101"/>
      <c r="E280" s="101"/>
    </row>
    <row r="281" spans="1:5" ht="12.75">
      <c r="A281" s="115">
        <v>2261</v>
      </c>
      <c r="B281" s="53">
        <v>463200</v>
      </c>
      <c r="C281" s="68" t="s">
        <v>384</v>
      </c>
      <c r="D281" s="101"/>
      <c r="E281" s="101"/>
    </row>
    <row r="282" spans="1:5" s="52" customFormat="1" ht="24">
      <c r="A282" s="111">
        <v>2262</v>
      </c>
      <c r="B282" s="43">
        <v>464000</v>
      </c>
      <c r="C282" s="66" t="s">
        <v>1074</v>
      </c>
      <c r="D282" s="100">
        <f>D283+D284</f>
        <v>140</v>
      </c>
      <c r="E282" s="100">
        <f>E283+E284</f>
        <v>0</v>
      </c>
    </row>
    <row r="283" spans="1:5" ht="12.75">
      <c r="A283" s="115">
        <v>2263</v>
      </c>
      <c r="B283" s="53">
        <v>464100</v>
      </c>
      <c r="C283" s="68" t="s">
        <v>56</v>
      </c>
      <c r="D283" s="101">
        <v>140</v>
      </c>
      <c r="E283" s="101"/>
    </row>
    <row r="284" spans="1:5" ht="24">
      <c r="A284" s="115">
        <v>2264</v>
      </c>
      <c r="B284" s="123">
        <v>464200</v>
      </c>
      <c r="C284" s="124" t="s">
        <v>57</v>
      </c>
      <c r="D284" s="101"/>
      <c r="E284" s="101"/>
    </row>
    <row r="285" spans="1:5" s="52" customFormat="1" ht="12.75">
      <c r="A285" s="111">
        <v>2265</v>
      </c>
      <c r="B285" s="120">
        <v>465000</v>
      </c>
      <c r="C285" s="121" t="s">
        <v>1075</v>
      </c>
      <c r="D285" s="106">
        <f>D286+D287</f>
        <v>0</v>
      </c>
      <c r="E285" s="106">
        <f>E286+E287</f>
        <v>0</v>
      </c>
    </row>
    <row r="286" spans="1:5" ht="12.75">
      <c r="A286" s="115">
        <v>2266</v>
      </c>
      <c r="B286" s="122">
        <v>465100</v>
      </c>
      <c r="C286" s="117" t="s">
        <v>58</v>
      </c>
      <c r="D286" s="109"/>
      <c r="E286" s="101"/>
    </row>
    <row r="287" spans="1:5" ht="12.75">
      <c r="A287" s="115">
        <v>2267</v>
      </c>
      <c r="B287" s="122">
        <v>465200</v>
      </c>
      <c r="C287" s="119" t="s">
        <v>59</v>
      </c>
      <c r="D287" s="109"/>
      <c r="E287" s="101"/>
    </row>
    <row r="288" spans="1:5" s="52" customFormat="1" ht="24">
      <c r="A288" s="111">
        <v>2268</v>
      </c>
      <c r="B288" s="126">
        <v>470000</v>
      </c>
      <c r="C288" s="121" t="s">
        <v>1076</v>
      </c>
      <c r="D288" s="106">
        <f>D289+D293</f>
        <v>0</v>
      </c>
      <c r="E288" s="106">
        <f>E289+E293</f>
        <v>0</v>
      </c>
    </row>
    <row r="289" spans="1:5" s="52" customFormat="1" ht="36">
      <c r="A289" s="111">
        <v>2269</v>
      </c>
      <c r="B289" s="110">
        <v>471000</v>
      </c>
      <c r="C289" s="121" t="s">
        <v>1077</v>
      </c>
      <c r="D289" s="106">
        <f>SUM(D290:D292)</f>
        <v>0</v>
      </c>
      <c r="E289" s="100">
        <f>SUM(E290:E292)</f>
        <v>0</v>
      </c>
    </row>
    <row r="290" spans="1:5" ht="24">
      <c r="A290" s="115">
        <v>2270</v>
      </c>
      <c r="B290" s="53">
        <v>471100</v>
      </c>
      <c r="C290" s="127" t="s">
        <v>189</v>
      </c>
      <c r="D290" s="101"/>
      <c r="E290" s="101"/>
    </row>
    <row r="291" spans="1:5" ht="24">
      <c r="A291" s="115">
        <v>2271</v>
      </c>
      <c r="B291" s="53">
        <v>471200</v>
      </c>
      <c r="C291" s="68" t="s">
        <v>88</v>
      </c>
      <c r="D291" s="101"/>
      <c r="E291" s="101"/>
    </row>
    <row r="292" spans="1:5" ht="24">
      <c r="A292" s="115">
        <v>2272</v>
      </c>
      <c r="B292" s="53">
        <v>471900</v>
      </c>
      <c r="C292" s="68" t="s">
        <v>89</v>
      </c>
      <c r="D292" s="101"/>
      <c r="E292" s="101"/>
    </row>
    <row r="293" spans="1:5" s="52" customFormat="1" ht="24">
      <c r="A293" s="111">
        <v>2273</v>
      </c>
      <c r="B293" s="43">
        <v>472000</v>
      </c>
      <c r="C293" s="66" t="s">
        <v>1078</v>
      </c>
      <c r="D293" s="100">
        <f>SUM(D294:D302)</f>
        <v>0</v>
      </c>
      <c r="E293" s="100">
        <f>SUM(E294:E302)</f>
        <v>0</v>
      </c>
    </row>
    <row r="294" spans="1:5" ht="12.75">
      <c r="A294" s="115">
        <v>2274</v>
      </c>
      <c r="B294" s="53">
        <v>472100</v>
      </c>
      <c r="C294" s="68" t="s">
        <v>90</v>
      </c>
      <c r="D294" s="101"/>
      <c r="E294" s="101"/>
    </row>
    <row r="295" spans="1:5" ht="12.75">
      <c r="A295" s="115">
        <v>2275</v>
      </c>
      <c r="B295" s="53">
        <v>472200</v>
      </c>
      <c r="C295" s="68" t="s">
        <v>1079</v>
      </c>
      <c r="D295" s="101"/>
      <c r="E295" s="101"/>
    </row>
    <row r="296" spans="1:5" ht="12.75">
      <c r="A296" s="115">
        <v>2276</v>
      </c>
      <c r="B296" s="53">
        <v>472300</v>
      </c>
      <c r="C296" s="68" t="s">
        <v>1080</v>
      </c>
      <c r="D296" s="101"/>
      <c r="E296" s="101"/>
    </row>
    <row r="297" spans="1:5" ht="12.75">
      <c r="A297" s="115">
        <v>2277</v>
      </c>
      <c r="B297" s="53">
        <v>472400</v>
      </c>
      <c r="C297" s="68" t="s">
        <v>1081</v>
      </c>
      <c r="D297" s="101"/>
      <c r="E297" s="101"/>
    </row>
    <row r="298" spans="1:5" ht="12.75">
      <c r="A298" s="115">
        <v>2278</v>
      </c>
      <c r="B298" s="53">
        <v>472500</v>
      </c>
      <c r="C298" s="68" t="s">
        <v>39</v>
      </c>
      <c r="D298" s="101"/>
      <c r="E298" s="101"/>
    </row>
    <row r="299" spans="1:5" ht="12.75">
      <c r="A299" s="115">
        <v>2279</v>
      </c>
      <c r="B299" s="53">
        <v>472600</v>
      </c>
      <c r="C299" s="68" t="s">
        <v>40</v>
      </c>
      <c r="D299" s="101"/>
      <c r="E299" s="101"/>
    </row>
    <row r="300" spans="1:5" ht="12.75">
      <c r="A300" s="115">
        <v>2280</v>
      </c>
      <c r="B300" s="53">
        <v>472700</v>
      </c>
      <c r="C300" s="68" t="s">
        <v>1082</v>
      </c>
      <c r="D300" s="101"/>
      <c r="E300" s="101"/>
    </row>
    <row r="301" spans="1:5" ht="12.75">
      <c r="A301" s="115">
        <v>2281</v>
      </c>
      <c r="B301" s="53">
        <v>472800</v>
      </c>
      <c r="C301" s="68" t="s">
        <v>1083</v>
      </c>
      <c r="D301" s="101"/>
      <c r="E301" s="101"/>
    </row>
    <row r="302" spans="1:5" ht="12.75">
      <c r="A302" s="115">
        <v>2282</v>
      </c>
      <c r="B302" s="53">
        <v>472900</v>
      </c>
      <c r="C302" s="124" t="s">
        <v>586</v>
      </c>
      <c r="D302" s="101"/>
      <c r="E302" s="101"/>
    </row>
    <row r="303" spans="1:5" s="52" customFormat="1" ht="12.75">
      <c r="A303" s="111">
        <v>2283</v>
      </c>
      <c r="B303" s="110">
        <v>480000</v>
      </c>
      <c r="C303" s="121" t="s">
        <v>1084</v>
      </c>
      <c r="D303" s="106">
        <f>D304+D307+D311+D313+D316+D318</f>
        <v>1890</v>
      </c>
      <c r="E303" s="106">
        <f>E304+E307+E311+E313+E316+E318</f>
        <v>560</v>
      </c>
    </row>
    <row r="304" spans="1:5" s="52" customFormat="1" ht="24">
      <c r="A304" s="111">
        <v>2284</v>
      </c>
      <c r="B304" s="110">
        <v>481000</v>
      </c>
      <c r="C304" s="121" t="s">
        <v>1085</v>
      </c>
      <c r="D304" s="106">
        <f>D305+D306</f>
        <v>0</v>
      </c>
      <c r="E304" s="100">
        <f>E305+E306</f>
        <v>0</v>
      </c>
    </row>
    <row r="305" spans="1:5" ht="24">
      <c r="A305" s="115">
        <v>2285</v>
      </c>
      <c r="B305" s="53">
        <v>481100</v>
      </c>
      <c r="C305" s="127" t="s">
        <v>321</v>
      </c>
      <c r="D305" s="101"/>
      <c r="E305" s="101"/>
    </row>
    <row r="306" spans="1:5" ht="12.75">
      <c r="A306" s="115">
        <v>2286</v>
      </c>
      <c r="B306" s="53">
        <v>481900</v>
      </c>
      <c r="C306" s="68" t="s">
        <v>322</v>
      </c>
      <c r="D306" s="101"/>
      <c r="E306" s="101"/>
    </row>
    <row r="307" spans="1:5" s="52" customFormat="1" ht="12.75">
      <c r="A307" s="111">
        <v>2287</v>
      </c>
      <c r="B307" s="45">
        <v>482000</v>
      </c>
      <c r="C307" s="116" t="s">
        <v>1086</v>
      </c>
      <c r="D307" s="100">
        <f>SUM(D308:D310)</f>
        <v>290</v>
      </c>
      <c r="E307" s="100">
        <f>SUM(E308:E310)</f>
        <v>560</v>
      </c>
    </row>
    <row r="308" spans="1:5" ht="12.75">
      <c r="A308" s="125">
        <v>2288</v>
      </c>
      <c r="B308" s="122">
        <v>482100</v>
      </c>
      <c r="C308" s="117" t="s">
        <v>176</v>
      </c>
      <c r="D308" s="109">
        <v>290</v>
      </c>
      <c r="E308" s="101"/>
    </row>
    <row r="309" spans="1:5" ht="12.75">
      <c r="A309" s="125">
        <v>2289</v>
      </c>
      <c r="B309" s="122">
        <v>482200</v>
      </c>
      <c r="C309" s="117" t="s">
        <v>60</v>
      </c>
      <c r="D309" s="109"/>
      <c r="E309" s="101">
        <v>378</v>
      </c>
    </row>
    <row r="310" spans="1:5" ht="12.75">
      <c r="A310" s="125">
        <v>2290</v>
      </c>
      <c r="B310" s="122">
        <v>482300</v>
      </c>
      <c r="C310" s="117" t="s">
        <v>677</v>
      </c>
      <c r="D310" s="109"/>
      <c r="E310" s="101">
        <v>182</v>
      </c>
    </row>
    <row r="311" spans="1:5" s="52" customFormat="1" ht="12.75">
      <c r="A311" s="112">
        <v>2291</v>
      </c>
      <c r="B311" s="43">
        <v>483000</v>
      </c>
      <c r="C311" s="66" t="s">
        <v>1087</v>
      </c>
      <c r="D311" s="100">
        <f>D312</f>
        <v>1600</v>
      </c>
      <c r="E311" s="100">
        <f>E312</f>
        <v>0</v>
      </c>
    </row>
    <row r="312" spans="1:5" ht="12.75">
      <c r="A312" s="125">
        <v>2292</v>
      </c>
      <c r="B312" s="53">
        <v>483100</v>
      </c>
      <c r="C312" s="68" t="s">
        <v>0</v>
      </c>
      <c r="D312" s="101">
        <v>1600</v>
      </c>
      <c r="E312" s="101"/>
    </row>
    <row r="313" spans="1:5" s="52" customFormat="1" ht="36">
      <c r="A313" s="112">
        <v>2293</v>
      </c>
      <c r="B313" s="43">
        <v>484000</v>
      </c>
      <c r="C313" s="66" t="s">
        <v>1088</v>
      </c>
      <c r="D313" s="100">
        <f>D314+D315</f>
        <v>0</v>
      </c>
      <c r="E313" s="100">
        <f>E314+E315</f>
        <v>0</v>
      </c>
    </row>
    <row r="314" spans="1:5" ht="12.75">
      <c r="A314" s="125">
        <v>2294</v>
      </c>
      <c r="B314" s="53">
        <v>484100</v>
      </c>
      <c r="C314" s="68" t="s">
        <v>1089</v>
      </c>
      <c r="D314" s="101"/>
      <c r="E314" s="101"/>
    </row>
    <row r="315" spans="1:5" ht="12.75">
      <c r="A315" s="125">
        <v>2295</v>
      </c>
      <c r="B315" s="53">
        <v>484200</v>
      </c>
      <c r="C315" s="68" t="s">
        <v>399</v>
      </c>
      <c r="D315" s="101"/>
      <c r="E315" s="101"/>
    </row>
    <row r="316" spans="1:5" s="52" customFormat="1" ht="24">
      <c r="A316" s="112">
        <v>2296</v>
      </c>
      <c r="B316" s="43">
        <v>485000</v>
      </c>
      <c r="C316" s="66" t="s">
        <v>1090</v>
      </c>
      <c r="D316" s="100">
        <f>D317</f>
        <v>0</v>
      </c>
      <c r="E316" s="100">
        <f>E317</f>
        <v>0</v>
      </c>
    </row>
    <row r="317" spans="1:5" ht="24">
      <c r="A317" s="125">
        <v>2297</v>
      </c>
      <c r="B317" s="123">
        <v>485100</v>
      </c>
      <c r="C317" s="124" t="s">
        <v>1091</v>
      </c>
      <c r="D317" s="101"/>
      <c r="E317" s="101"/>
    </row>
    <row r="318" spans="1:5" s="52" customFormat="1" ht="36">
      <c r="A318" s="112">
        <v>2298</v>
      </c>
      <c r="B318" s="120">
        <v>489000</v>
      </c>
      <c r="C318" s="121" t="s">
        <v>1092</v>
      </c>
      <c r="D318" s="106">
        <f>D319</f>
        <v>0</v>
      </c>
      <c r="E318" s="106">
        <f>E319</f>
        <v>0</v>
      </c>
    </row>
    <row r="319" spans="1:5" ht="24">
      <c r="A319" s="125">
        <v>2299</v>
      </c>
      <c r="B319" s="122">
        <v>489100</v>
      </c>
      <c r="C319" s="117" t="s">
        <v>515</v>
      </c>
      <c r="D319" s="109"/>
      <c r="E319" s="101"/>
    </row>
    <row r="320" spans="1:5" s="52" customFormat="1" ht="24">
      <c r="A320" s="112">
        <v>2300</v>
      </c>
      <c r="B320" s="120">
        <v>500000</v>
      </c>
      <c r="C320" s="121" t="s">
        <v>1093</v>
      </c>
      <c r="D320" s="106">
        <f>D321+D343+D352+D355+D363</f>
        <v>2696</v>
      </c>
      <c r="E320" s="106">
        <f>E321+E343+E352+E355+E363</f>
        <v>1689</v>
      </c>
    </row>
    <row r="321" spans="1:5" s="52" customFormat="1" ht="12.75">
      <c r="A321" s="112">
        <v>2301</v>
      </c>
      <c r="B321" s="120">
        <v>510000</v>
      </c>
      <c r="C321" s="121" t="s">
        <v>1094</v>
      </c>
      <c r="D321" s="106">
        <f>D322+D327+D337+D339+D341</f>
        <v>2696</v>
      </c>
      <c r="E321" s="106">
        <f>E322+E327+E337+E339+E341</f>
        <v>1689</v>
      </c>
    </row>
    <row r="322" spans="1:5" s="52" customFormat="1" ht="12.75">
      <c r="A322" s="112">
        <v>2302</v>
      </c>
      <c r="B322" s="120">
        <v>511000</v>
      </c>
      <c r="C322" s="121" t="s">
        <v>1095</v>
      </c>
      <c r="D322" s="106">
        <f>SUM(D323:D326)</f>
        <v>518</v>
      </c>
      <c r="E322" s="106">
        <f>SUM(E323:E326)</f>
        <v>0</v>
      </c>
    </row>
    <row r="323" spans="1:5" ht="12.75">
      <c r="A323" s="125">
        <v>2303</v>
      </c>
      <c r="B323" s="122">
        <v>511100</v>
      </c>
      <c r="C323" s="117" t="s">
        <v>505</v>
      </c>
      <c r="D323" s="109"/>
      <c r="E323" s="101"/>
    </row>
    <row r="324" spans="1:5" ht="12.75">
      <c r="A324" s="125">
        <v>2304</v>
      </c>
      <c r="B324" s="122">
        <v>511200</v>
      </c>
      <c r="C324" s="117" t="s">
        <v>506</v>
      </c>
      <c r="D324" s="109">
        <v>518</v>
      </c>
      <c r="E324" s="101"/>
    </row>
    <row r="325" spans="1:5" ht="12.75">
      <c r="A325" s="125">
        <v>2305</v>
      </c>
      <c r="B325" s="122">
        <v>511300</v>
      </c>
      <c r="C325" s="117" t="s">
        <v>507</v>
      </c>
      <c r="D325" s="109"/>
      <c r="E325" s="101"/>
    </row>
    <row r="326" spans="1:5" ht="12.75">
      <c r="A326" s="125">
        <v>2306</v>
      </c>
      <c r="B326" s="122">
        <v>511400</v>
      </c>
      <c r="C326" s="117" t="s">
        <v>508</v>
      </c>
      <c r="D326" s="109"/>
      <c r="E326" s="101"/>
    </row>
    <row r="327" spans="1:5" s="52" customFormat="1" ht="12.75">
      <c r="A327" s="112">
        <v>2307</v>
      </c>
      <c r="B327" s="120">
        <v>512000</v>
      </c>
      <c r="C327" s="121" t="s">
        <v>1096</v>
      </c>
      <c r="D327" s="106">
        <f>SUM(D328:D336)</f>
        <v>2178</v>
      </c>
      <c r="E327" s="106">
        <f>SUM(E328:E336)</f>
        <v>1689</v>
      </c>
    </row>
    <row r="328" spans="1:5" ht="12.75">
      <c r="A328" s="125">
        <v>2308</v>
      </c>
      <c r="B328" s="122">
        <v>512100</v>
      </c>
      <c r="C328" s="117" t="s">
        <v>509</v>
      </c>
      <c r="D328" s="109">
        <v>1399</v>
      </c>
      <c r="E328" s="101">
        <v>1029</v>
      </c>
    </row>
    <row r="329" spans="1:5" ht="12.75">
      <c r="A329" s="125">
        <v>2309</v>
      </c>
      <c r="B329" s="122">
        <v>512200</v>
      </c>
      <c r="C329" s="117" t="s">
        <v>173</v>
      </c>
      <c r="D329" s="109">
        <v>374</v>
      </c>
      <c r="E329" s="101">
        <v>463</v>
      </c>
    </row>
    <row r="330" spans="1:5" ht="12.75">
      <c r="A330" s="125">
        <v>2310</v>
      </c>
      <c r="B330" s="122">
        <v>512300</v>
      </c>
      <c r="C330" s="117" t="s">
        <v>174</v>
      </c>
      <c r="D330" s="109"/>
      <c r="E330" s="101"/>
    </row>
    <row r="331" spans="1:5" ht="12.75">
      <c r="A331" s="125">
        <v>2311</v>
      </c>
      <c r="B331" s="122">
        <v>512400</v>
      </c>
      <c r="C331" s="117" t="s">
        <v>304</v>
      </c>
      <c r="D331" s="109"/>
      <c r="E331" s="101">
        <v>37</v>
      </c>
    </row>
    <row r="332" spans="1:5" ht="12.75">
      <c r="A332" s="125">
        <v>2312</v>
      </c>
      <c r="B332" s="122">
        <v>512500</v>
      </c>
      <c r="C332" s="117" t="s">
        <v>175</v>
      </c>
      <c r="D332" s="109">
        <v>405</v>
      </c>
      <c r="E332" s="101">
        <v>160</v>
      </c>
    </row>
    <row r="333" spans="1:5" ht="12.75">
      <c r="A333" s="125">
        <v>2313</v>
      </c>
      <c r="B333" s="122">
        <v>512600</v>
      </c>
      <c r="C333" s="117" t="s">
        <v>1097</v>
      </c>
      <c r="D333" s="109"/>
      <c r="E333" s="101"/>
    </row>
    <row r="334" spans="1:5" ht="12.75">
      <c r="A334" s="125">
        <v>2314</v>
      </c>
      <c r="B334" s="122">
        <v>512700</v>
      </c>
      <c r="C334" s="117" t="s">
        <v>98</v>
      </c>
      <c r="D334" s="109"/>
      <c r="E334" s="101"/>
    </row>
    <row r="335" spans="1:5" ht="12.75">
      <c r="A335" s="125">
        <v>2315</v>
      </c>
      <c r="B335" s="122">
        <v>512800</v>
      </c>
      <c r="C335" s="117" t="s">
        <v>99</v>
      </c>
      <c r="D335" s="109"/>
      <c r="E335" s="101"/>
    </row>
    <row r="336" spans="1:5" ht="12.75">
      <c r="A336" s="125">
        <v>2316</v>
      </c>
      <c r="B336" s="128">
        <v>512900</v>
      </c>
      <c r="C336" s="119" t="s">
        <v>510</v>
      </c>
      <c r="D336" s="109"/>
      <c r="E336" s="101"/>
    </row>
    <row r="337" spans="1:5" s="52" customFormat="1" ht="12.75">
      <c r="A337" s="112">
        <v>2317</v>
      </c>
      <c r="B337" s="120">
        <v>513000</v>
      </c>
      <c r="C337" s="121" t="s">
        <v>1098</v>
      </c>
      <c r="D337" s="106">
        <f>D338</f>
        <v>0</v>
      </c>
      <c r="E337" s="106">
        <f>E338</f>
        <v>0</v>
      </c>
    </row>
    <row r="338" spans="1:5" ht="12.75">
      <c r="A338" s="125">
        <v>2318</v>
      </c>
      <c r="B338" s="122">
        <v>513100</v>
      </c>
      <c r="C338" s="117" t="s">
        <v>516</v>
      </c>
      <c r="D338" s="109"/>
      <c r="E338" s="101"/>
    </row>
    <row r="339" spans="1:5" s="52" customFormat="1" ht="12.75">
      <c r="A339" s="112">
        <v>2319</v>
      </c>
      <c r="B339" s="120">
        <v>514000</v>
      </c>
      <c r="C339" s="121" t="s">
        <v>1099</v>
      </c>
      <c r="D339" s="106">
        <f>D340</f>
        <v>0</v>
      </c>
      <c r="E339" s="106">
        <f>E340</f>
        <v>0</v>
      </c>
    </row>
    <row r="340" spans="1:5" ht="12.75">
      <c r="A340" s="125">
        <v>2320</v>
      </c>
      <c r="B340" s="122">
        <v>514100</v>
      </c>
      <c r="C340" s="117" t="s">
        <v>511</v>
      </c>
      <c r="D340" s="109"/>
      <c r="E340" s="101"/>
    </row>
    <row r="341" spans="1:5" s="52" customFormat="1" ht="12.75">
      <c r="A341" s="112">
        <v>2321</v>
      </c>
      <c r="B341" s="120">
        <v>515000</v>
      </c>
      <c r="C341" s="121" t="s">
        <v>1100</v>
      </c>
      <c r="D341" s="106">
        <f>D342</f>
        <v>0</v>
      </c>
      <c r="E341" s="106">
        <f>E342</f>
        <v>0</v>
      </c>
    </row>
    <row r="342" spans="1:5" ht="12.75">
      <c r="A342" s="125">
        <v>2322</v>
      </c>
      <c r="B342" s="122">
        <v>515100</v>
      </c>
      <c r="C342" s="117" t="s">
        <v>401</v>
      </c>
      <c r="D342" s="109"/>
      <c r="E342" s="101"/>
    </row>
    <row r="343" spans="1:5" s="52" customFormat="1" ht="12.75">
      <c r="A343" s="112">
        <v>2323</v>
      </c>
      <c r="B343" s="120">
        <v>520000</v>
      </c>
      <c r="C343" s="121" t="s">
        <v>1101</v>
      </c>
      <c r="D343" s="106">
        <f>D344+D346+D350</f>
        <v>0</v>
      </c>
      <c r="E343" s="106">
        <f>E344+E346+E350</f>
        <v>0</v>
      </c>
    </row>
    <row r="344" spans="1:5" s="52" customFormat="1" ht="12.75">
      <c r="A344" s="112">
        <v>2324</v>
      </c>
      <c r="B344" s="120">
        <v>521000</v>
      </c>
      <c r="C344" s="121" t="s">
        <v>1102</v>
      </c>
      <c r="D344" s="106">
        <f>D345</f>
        <v>0</v>
      </c>
      <c r="E344" s="106">
        <f>E345</f>
        <v>0</v>
      </c>
    </row>
    <row r="345" spans="1:5" ht="12.75">
      <c r="A345" s="125">
        <v>2325</v>
      </c>
      <c r="B345" s="122">
        <v>521100</v>
      </c>
      <c r="C345" s="117" t="s">
        <v>292</v>
      </c>
      <c r="D345" s="109"/>
      <c r="E345" s="101"/>
    </row>
    <row r="346" spans="1:5" s="52" customFormat="1" ht="12.75">
      <c r="A346" s="112">
        <v>2326</v>
      </c>
      <c r="B346" s="120">
        <v>522000</v>
      </c>
      <c r="C346" s="121" t="s">
        <v>1103</v>
      </c>
      <c r="D346" s="106">
        <f>SUM(D347:D349)</f>
        <v>0</v>
      </c>
      <c r="E346" s="106">
        <f>SUM(E347:E349)</f>
        <v>0</v>
      </c>
    </row>
    <row r="347" spans="1:5" ht="12.75">
      <c r="A347" s="125">
        <v>2327</v>
      </c>
      <c r="B347" s="122">
        <v>522100</v>
      </c>
      <c r="C347" s="117" t="s">
        <v>470</v>
      </c>
      <c r="D347" s="109"/>
      <c r="E347" s="101"/>
    </row>
    <row r="348" spans="1:5" ht="12.75">
      <c r="A348" s="125">
        <v>2328</v>
      </c>
      <c r="B348" s="122">
        <v>522200</v>
      </c>
      <c r="C348" s="117" t="s">
        <v>286</v>
      </c>
      <c r="D348" s="109"/>
      <c r="E348" s="101"/>
    </row>
    <row r="349" spans="1:5" ht="12.75">
      <c r="A349" s="125">
        <v>2329</v>
      </c>
      <c r="B349" s="128">
        <v>522300</v>
      </c>
      <c r="C349" s="119" t="s">
        <v>287</v>
      </c>
      <c r="D349" s="109"/>
      <c r="E349" s="101"/>
    </row>
    <row r="350" spans="1:5" s="52" customFormat="1" ht="12.75">
      <c r="A350" s="112">
        <v>2330</v>
      </c>
      <c r="B350" s="120">
        <v>523000</v>
      </c>
      <c r="C350" s="121" t="s">
        <v>1104</v>
      </c>
      <c r="D350" s="106">
        <f>D351</f>
        <v>0</v>
      </c>
      <c r="E350" s="106">
        <f>E351</f>
        <v>0</v>
      </c>
    </row>
    <row r="351" spans="1:5" ht="12.75">
      <c r="A351" s="125">
        <v>2331</v>
      </c>
      <c r="B351" s="122">
        <v>523100</v>
      </c>
      <c r="C351" s="117" t="s">
        <v>288</v>
      </c>
      <c r="D351" s="109"/>
      <c r="E351" s="101"/>
    </row>
    <row r="352" spans="1:5" s="52" customFormat="1" ht="12.75">
      <c r="A352" s="112">
        <v>2332</v>
      </c>
      <c r="B352" s="120">
        <v>530000</v>
      </c>
      <c r="C352" s="121" t="s">
        <v>1105</v>
      </c>
      <c r="D352" s="106">
        <f>D353</f>
        <v>0</v>
      </c>
      <c r="E352" s="106">
        <f>E353</f>
        <v>0</v>
      </c>
    </row>
    <row r="353" spans="1:5" s="52" customFormat="1" ht="12.75">
      <c r="A353" s="112">
        <v>2333</v>
      </c>
      <c r="B353" s="120">
        <v>531000</v>
      </c>
      <c r="C353" s="121" t="s">
        <v>1106</v>
      </c>
      <c r="D353" s="106">
        <f>D354</f>
        <v>0</v>
      </c>
      <c r="E353" s="106">
        <f>E354</f>
        <v>0</v>
      </c>
    </row>
    <row r="354" spans="1:5" ht="12.75">
      <c r="A354" s="125">
        <v>2334</v>
      </c>
      <c r="B354" s="122">
        <v>531100</v>
      </c>
      <c r="C354" s="117" t="s">
        <v>382</v>
      </c>
      <c r="D354" s="109"/>
      <c r="E354" s="101"/>
    </row>
    <row r="355" spans="1:5" s="52" customFormat="1" ht="12.75">
      <c r="A355" s="112">
        <v>2335</v>
      </c>
      <c r="B355" s="120">
        <v>540000</v>
      </c>
      <c r="C355" s="121" t="s">
        <v>1107</v>
      </c>
      <c r="D355" s="106">
        <f>D356+D358+D360</f>
        <v>0</v>
      </c>
      <c r="E355" s="106">
        <f>E356+E358+E360</f>
        <v>0</v>
      </c>
    </row>
    <row r="356" spans="1:5" s="52" customFormat="1" ht="12.75">
      <c r="A356" s="112">
        <v>2336</v>
      </c>
      <c r="B356" s="120">
        <v>541000</v>
      </c>
      <c r="C356" s="121" t="s">
        <v>1108</v>
      </c>
      <c r="D356" s="106">
        <f>D357</f>
        <v>0</v>
      </c>
      <c r="E356" s="106">
        <f>E357</f>
        <v>0</v>
      </c>
    </row>
    <row r="357" spans="1:5" ht="12.75">
      <c r="A357" s="125">
        <v>2337</v>
      </c>
      <c r="B357" s="122">
        <v>541100</v>
      </c>
      <c r="C357" s="117" t="s">
        <v>325</v>
      </c>
      <c r="D357" s="109"/>
      <c r="E357" s="101"/>
    </row>
    <row r="358" spans="1:5" s="52" customFormat="1" ht="12.75">
      <c r="A358" s="112">
        <v>2338</v>
      </c>
      <c r="B358" s="120">
        <v>542000</v>
      </c>
      <c r="C358" s="121" t="s">
        <v>1109</v>
      </c>
      <c r="D358" s="106">
        <f>D359</f>
        <v>0</v>
      </c>
      <c r="E358" s="106">
        <f>E359</f>
        <v>0</v>
      </c>
    </row>
    <row r="359" spans="1:5" ht="12.75">
      <c r="A359" s="125">
        <v>2339</v>
      </c>
      <c r="B359" s="122">
        <v>542100</v>
      </c>
      <c r="C359" s="117" t="s">
        <v>289</v>
      </c>
      <c r="D359" s="109"/>
      <c r="E359" s="101"/>
    </row>
    <row r="360" spans="1:5" s="52" customFormat="1" ht="12.75">
      <c r="A360" s="112">
        <v>2340</v>
      </c>
      <c r="B360" s="120">
        <v>543000</v>
      </c>
      <c r="C360" s="121" t="s">
        <v>1110</v>
      </c>
      <c r="D360" s="106">
        <f>D361+D362</f>
        <v>0</v>
      </c>
      <c r="E360" s="106">
        <f>E361+E362</f>
        <v>0</v>
      </c>
    </row>
    <row r="361" spans="1:5" ht="12.75">
      <c r="A361" s="125">
        <v>2341</v>
      </c>
      <c r="B361" s="122">
        <v>543100</v>
      </c>
      <c r="C361" s="117" t="s">
        <v>290</v>
      </c>
      <c r="D361" s="109"/>
      <c r="E361" s="101"/>
    </row>
    <row r="362" spans="1:5" ht="12.75">
      <c r="A362" s="125">
        <v>2342</v>
      </c>
      <c r="B362" s="122">
        <v>543200</v>
      </c>
      <c r="C362" s="117" t="s">
        <v>291</v>
      </c>
      <c r="D362" s="109"/>
      <c r="E362" s="101"/>
    </row>
    <row r="363" spans="1:5" s="52" customFormat="1" ht="36">
      <c r="A363" s="112">
        <v>2343</v>
      </c>
      <c r="B363" s="120">
        <v>550000</v>
      </c>
      <c r="C363" s="121" t="s">
        <v>1111</v>
      </c>
      <c r="D363" s="106">
        <f>D364</f>
        <v>0</v>
      </c>
      <c r="E363" s="106">
        <f>E364</f>
        <v>0</v>
      </c>
    </row>
    <row r="364" spans="1:5" s="52" customFormat="1" ht="36">
      <c r="A364" s="112">
        <v>2344</v>
      </c>
      <c r="B364" s="120">
        <v>551000</v>
      </c>
      <c r="C364" s="121" t="s">
        <v>1112</v>
      </c>
      <c r="D364" s="106">
        <f>D365</f>
        <v>0</v>
      </c>
      <c r="E364" s="106">
        <f>E365</f>
        <v>0</v>
      </c>
    </row>
    <row r="365" spans="1:5" ht="24">
      <c r="A365" s="125">
        <v>2345</v>
      </c>
      <c r="B365" s="122">
        <v>551100</v>
      </c>
      <c r="C365" s="117" t="s">
        <v>571</v>
      </c>
      <c r="D365" s="109"/>
      <c r="E365" s="101"/>
    </row>
    <row r="366" spans="1:5" ht="12.75">
      <c r="A366" s="112"/>
      <c r="B366" s="46"/>
      <c r="C366" s="129" t="s">
        <v>1113</v>
      </c>
      <c r="D366" s="100"/>
      <c r="E366" s="100"/>
    </row>
    <row r="367" spans="1:5" s="52" customFormat="1" ht="24">
      <c r="A367" s="112">
        <v>2346</v>
      </c>
      <c r="B367" s="110"/>
      <c r="C367" s="121" t="s">
        <v>1114</v>
      </c>
      <c r="D367" s="106">
        <f>IF((D21-D151)&gt;0,D21-D151,0)</f>
        <v>838</v>
      </c>
      <c r="E367" s="106">
        <f>IF((E21-E151)&gt;0,E21-E151,0)</f>
        <v>340</v>
      </c>
    </row>
    <row r="368" spans="1:5" s="52" customFormat="1" ht="24">
      <c r="A368" s="112">
        <v>2347</v>
      </c>
      <c r="B368" s="110"/>
      <c r="C368" s="121" t="s">
        <v>1115</v>
      </c>
      <c r="D368" s="106">
        <f>IF((D151-D21)&gt;0,D151-D21,0)</f>
        <v>0</v>
      </c>
      <c r="E368" s="106">
        <f>IF((E151-E21)&gt;0,E151-E21,0)</f>
        <v>0</v>
      </c>
    </row>
    <row r="369" spans="1:5" s="52" customFormat="1" ht="24">
      <c r="A369" s="112">
        <v>2348</v>
      </c>
      <c r="B369" s="43"/>
      <c r="C369" s="116" t="s">
        <v>1116</v>
      </c>
      <c r="D369" s="100">
        <f>D370+D371+D372+D373+D374</f>
        <v>129</v>
      </c>
      <c r="E369" s="100">
        <f>E370+E371+E372+E373+E374</f>
        <v>157</v>
      </c>
    </row>
    <row r="370" spans="1:5" ht="24">
      <c r="A370" s="125">
        <v>2349</v>
      </c>
      <c r="B370" s="110"/>
      <c r="C370" s="117" t="s">
        <v>1117</v>
      </c>
      <c r="D370" s="109"/>
      <c r="E370" s="101"/>
    </row>
    <row r="371" spans="1:5" ht="24">
      <c r="A371" s="125">
        <v>2350</v>
      </c>
      <c r="B371" s="110"/>
      <c r="C371" s="117" t="s">
        <v>1118</v>
      </c>
      <c r="D371" s="109">
        <v>129</v>
      </c>
      <c r="E371" s="101">
        <v>157</v>
      </c>
    </row>
    <row r="372" spans="1:5" ht="24">
      <c r="A372" s="125">
        <v>2351</v>
      </c>
      <c r="B372" s="110"/>
      <c r="C372" s="117" t="s">
        <v>1119</v>
      </c>
      <c r="D372" s="109"/>
      <c r="E372" s="101"/>
    </row>
    <row r="373" spans="1:5" ht="24">
      <c r="A373" s="125">
        <v>2352</v>
      </c>
      <c r="B373" s="110"/>
      <c r="C373" s="117" t="s">
        <v>1120</v>
      </c>
      <c r="D373" s="109"/>
      <c r="E373" s="101"/>
    </row>
    <row r="374" spans="1:5" ht="24">
      <c r="A374" s="125">
        <v>2353</v>
      </c>
      <c r="B374" s="110"/>
      <c r="C374" s="119" t="s">
        <v>1121</v>
      </c>
      <c r="D374" s="109"/>
      <c r="E374" s="101"/>
    </row>
    <row r="375" spans="1:5" s="52" customFormat="1" ht="24">
      <c r="A375" s="112">
        <v>2354</v>
      </c>
      <c r="B375" s="110"/>
      <c r="C375" s="121" t="s">
        <v>1122</v>
      </c>
      <c r="D375" s="106">
        <f>D376+D377</f>
        <v>0</v>
      </c>
      <c r="E375" s="106">
        <f>E376+E377</f>
        <v>0</v>
      </c>
    </row>
    <row r="376" spans="1:5" ht="24">
      <c r="A376" s="125">
        <v>2355</v>
      </c>
      <c r="B376" s="110"/>
      <c r="C376" s="117" t="s">
        <v>1123</v>
      </c>
      <c r="D376" s="109"/>
      <c r="E376" s="101"/>
    </row>
    <row r="377" spans="1:5" ht="24">
      <c r="A377" s="125">
        <v>2356</v>
      </c>
      <c r="B377" s="110"/>
      <c r="C377" s="117" t="s">
        <v>1124</v>
      </c>
      <c r="D377" s="109"/>
      <c r="E377" s="101"/>
    </row>
    <row r="378" spans="1:5" s="52" customFormat="1" ht="24">
      <c r="A378" s="112">
        <v>2357</v>
      </c>
      <c r="B378" s="112">
        <v>321121</v>
      </c>
      <c r="C378" s="121" t="s">
        <v>1125</v>
      </c>
      <c r="D378" s="106">
        <f>IF(D367&gt;0,IF((D367+D369-D375)&gt;0,D367+D369-D375,0),IF((D369-D368-D375)&gt;0,D369-D368-D375,0))</f>
        <v>967</v>
      </c>
      <c r="E378" s="106">
        <f>IF(E367&gt;0,IF((E367+E369-E375)&gt;0,E367+E369-E375,0),IF((E369-E368-E375)&gt;0,E369-E368-E375,0))</f>
        <v>497</v>
      </c>
    </row>
    <row r="379" spans="1:5" ht="24">
      <c r="A379" s="112">
        <v>2358</v>
      </c>
      <c r="B379" s="112">
        <v>321122</v>
      </c>
      <c r="C379" s="121" t="s">
        <v>1126</v>
      </c>
      <c r="D379" s="106">
        <f>IF(D368-D369&gt;0,D368-D369,0)</f>
        <v>0</v>
      </c>
      <c r="E379" s="106">
        <f>IF(E368-E369&gt;0,E368-E369,0)</f>
        <v>0</v>
      </c>
    </row>
    <row r="380" spans="1:5" s="52" customFormat="1" ht="24">
      <c r="A380" s="111">
        <v>2359</v>
      </c>
      <c r="B380" s="130"/>
      <c r="C380" s="131" t="s">
        <v>1127</v>
      </c>
      <c r="D380" s="106">
        <f>D381+D382</f>
        <v>967</v>
      </c>
      <c r="E380" s="106">
        <f>E381+E382</f>
        <v>497</v>
      </c>
    </row>
    <row r="381" spans="1:5" ht="24">
      <c r="A381" s="125">
        <v>2360</v>
      </c>
      <c r="B381" s="110"/>
      <c r="C381" s="117" t="s">
        <v>1128</v>
      </c>
      <c r="D381" s="109">
        <v>967</v>
      </c>
      <c r="E381" s="101">
        <v>497</v>
      </c>
    </row>
    <row r="382" spans="1:5" ht="24">
      <c r="A382" s="125">
        <v>2361</v>
      </c>
      <c r="B382" s="110"/>
      <c r="C382" s="117" t="s">
        <v>1129</v>
      </c>
      <c r="D382" s="109"/>
      <c r="E382" s="101"/>
    </row>
    <row r="383" spans="1:5" ht="12.75">
      <c r="A383" s="29"/>
      <c r="B383" s="26"/>
      <c r="C383" s="26"/>
      <c r="D383" s="26"/>
      <c r="E383" s="26"/>
    </row>
    <row r="384" spans="1:5" ht="12.75">
      <c r="A384" s="85" t="s">
        <v>1130</v>
      </c>
      <c r="C384" s="88" t="s">
        <v>1131</v>
      </c>
      <c r="D384" s="199" t="s">
        <v>1132</v>
      </c>
      <c r="E384" s="199"/>
    </row>
    <row r="385" spans="1:5" ht="12.75">
      <c r="A385" s="26"/>
      <c r="B385" s="132"/>
      <c r="C385" s="88" t="s">
        <v>1133</v>
      </c>
      <c r="D385" s="33"/>
      <c r="E385" s="133"/>
    </row>
    <row r="386" spans="1:5" ht="12.75">
      <c r="A386" s="29"/>
      <c r="B386" s="26"/>
      <c r="C386" s="133"/>
      <c r="D386" s="133"/>
      <c r="E386" s="26"/>
    </row>
    <row r="387" spans="1:5" ht="12.75">
      <c r="A387" s="29"/>
      <c r="B387" s="26"/>
      <c r="C387" s="133"/>
      <c r="D387" s="133"/>
      <c r="E387" s="26"/>
    </row>
    <row r="388" spans="1:5" ht="12.75">
      <c r="A388" s="29"/>
      <c r="B388" s="26"/>
      <c r="C388" s="26"/>
      <c r="D388" s="26"/>
      <c r="E388" s="26"/>
    </row>
    <row r="389" spans="1:5" ht="12.75">
      <c r="A389" s="29"/>
      <c r="B389" s="26"/>
      <c r="C389" s="26"/>
      <c r="D389" s="26"/>
      <c r="E389" s="26"/>
    </row>
    <row r="390" spans="1:5" ht="12.75">
      <c r="A390" s="29"/>
      <c r="B390" s="26"/>
      <c r="C390" s="26"/>
      <c r="D390" s="26"/>
      <c r="E390" s="26"/>
    </row>
    <row r="391" spans="1:5" ht="12.75">
      <c r="A391" s="29"/>
      <c r="B391" s="26"/>
      <c r="C391" s="26"/>
      <c r="D391" s="26"/>
      <c r="E391" s="26"/>
    </row>
    <row r="392" spans="1:5" ht="12.75">
      <c r="A392" s="29"/>
      <c r="B392" s="26"/>
      <c r="C392" s="26"/>
      <c r="D392" s="26"/>
      <c r="E392" s="26"/>
    </row>
    <row r="393" spans="1:5" ht="12.75">
      <c r="A393" s="29"/>
      <c r="B393" s="26"/>
      <c r="C393" s="26"/>
      <c r="D393" s="26"/>
      <c r="E393" s="26"/>
    </row>
    <row r="394" spans="1:5" ht="12.75">
      <c r="A394" s="29"/>
      <c r="B394" s="26"/>
      <c r="C394" s="26"/>
      <c r="D394" s="26"/>
      <c r="E394" s="26"/>
    </row>
    <row r="395" spans="1:5" ht="12.75">
      <c r="A395" s="29"/>
      <c r="B395" s="26"/>
      <c r="C395" s="26"/>
      <c r="D395" s="26"/>
      <c r="E395" s="26"/>
    </row>
    <row r="396" spans="1:5" ht="12.75">
      <c r="A396" s="29"/>
      <c r="B396" s="26"/>
      <c r="C396" s="26"/>
      <c r="D396" s="26"/>
      <c r="E396" s="26"/>
    </row>
    <row r="397" spans="1:5" ht="12.75">
      <c r="A397" s="29"/>
      <c r="B397" s="26"/>
      <c r="C397" s="26"/>
      <c r="D397" s="26"/>
      <c r="E397" s="26"/>
    </row>
    <row r="398" spans="1:5" ht="12.75">
      <c r="A398" s="29"/>
      <c r="B398" s="26"/>
      <c r="C398" s="26"/>
      <c r="D398" s="26"/>
      <c r="E398" s="26"/>
    </row>
    <row r="399" spans="1:5" ht="12.75">
      <c r="A399" s="29"/>
      <c r="B399" s="26"/>
      <c r="C399" s="26"/>
      <c r="D399" s="26"/>
      <c r="E399" s="26"/>
    </row>
    <row r="400" spans="1:5" ht="12.75">
      <c r="A400" s="29"/>
      <c r="B400" s="26"/>
      <c r="C400" s="26"/>
      <c r="D400" s="26"/>
      <c r="E400" s="26"/>
    </row>
    <row r="401" spans="1:5" ht="12.75">
      <c r="A401" s="29"/>
      <c r="B401" s="26"/>
      <c r="C401" s="26"/>
      <c r="D401" s="26"/>
      <c r="E401" s="2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tabSelected="1" zoomScale="120" zoomScaleNormal="120" zoomScaleSheetLayoutView="130" workbookViewId="0" topLeftCell="A436">
      <selection activeCell="E461" sqref="E461"/>
    </sheetView>
  </sheetViews>
  <sheetFormatPr defaultColWidth="9.140625" defaultRowHeight="12.75"/>
  <cols>
    <col min="1" max="1" width="6.7109375" style="159" customWidth="1"/>
    <col min="2" max="2" width="7.28125" style="84" customWidth="1"/>
    <col min="3" max="3" width="48.57421875" style="84" customWidth="1"/>
    <col min="4" max="4" width="19.421875" style="84" customWidth="1"/>
    <col min="5" max="5" width="19.28125" style="84" customWidth="1"/>
    <col min="6" max="16384" width="9.140625" style="95" customWidth="1"/>
  </cols>
  <sheetData>
    <row r="1" spans="1:5" ht="12.75">
      <c r="A1" s="143"/>
      <c r="B1" s="33"/>
      <c r="C1" s="33"/>
      <c r="D1" s="33"/>
      <c r="E1" s="33"/>
    </row>
    <row r="2" spans="1:5" ht="12.75">
      <c r="A2" s="143"/>
      <c r="B2" s="33"/>
      <c r="C2" s="33"/>
      <c r="D2" s="33"/>
      <c r="E2" s="33"/>
    </row>
    <row r="3" spans="1:5" ht="12.75">
      <c r="A3" s="143"/>
      <c r="B3" s="33"/>
      <c r="C3" s="33"/>
      <c r="D3" s="33"/>
      <c r="E3" s="30" t="s">
        <v>1141</v>
      </c>
    </row>
    <row r="4" spans="1:5" ht="12.75">
      <c r="A4" s="143"/>
      <c r="B4" s="33"/>
      <c r="C4" s="33"/>
      <c r="D4" s="33"/>
      <c r="E4" s="33"/>
    </row>
    <row r="5" spans="1:5" ht="12.75">
      <c r="A5" s="143"/>
      <c r="B5" s="33"/>
      <c r="C5" s="33"/>
      <c r="D5" s="33"/>
      <c r="E5" s="33"/>
    </row>
    <row r="6" spans="1:5" ht="12.75">
      <c r="A6" s="143"/>
      <c r="B6" s="33"/>
      <c r="C6" s="33"/>
      <c r="D6" s="33"/>
      <c r="E6" s="33"/>
    </row>
    <row r="7" spans="1:7" s="28" customFormat="1" ht="36.75" customHeight="1">
      <c r="A7" s="31" t="s">
        <v>584</v>
      </c>
      <c r="B7" s="32"/>
      <c r="C7" s="33"/>
      <c r="D7" s="33"/>
      <c r="E7" s="33"/>
      <c r="F7" s="95"/>
      <c r="G7" s="27"/>
    </row>
    <row r="8" spans="1:7" s="28" customFormat="1" ht="18.75">
      <c r="A8" s="162" t="str">
        <f>NazKorisnika</f>
        <v>Дом здравља "Др Сава Станојевић"</v>
      </c>
      <c r="B8" s="32"/>
      <c r="C8" s="33"/>
      <c r="D8" s="33"/>
      <c r="E8" s="33"/>
      <c r="F8" s="95"/>
      <c r="G8" s="27"/>
    </row>
    <row r="9" spans="1:7" s="28" customFormat="1" ht="15.75">
      <c r="A9" s="34" t="str">
        <f>"Седиште:   "&amp;biop</f>
        <v>Седиште:   Трстеник</v>
      </c>
      <c r="B9" s="25"/>
      <c r="C9" s="35"/>
      <c r="D9" s="160" t="str">
        <f>"Матични број:   "&amp;MatBroj</f>
        <v>Матични број:   17185390</v>
      </c>
      <c r="E9" s="35"/>
      <c r="F9" s="95"/>
      <c r="G9" s="27"/>
    </row>
    <row r="10" spans="1:7" s="28" customFormat="1" ht="15.75">
      <c r="A10" s="34" t="str">
        <f>"ПИБ:   "&amp;bip</f>
        <v>ПИБ:   10136421</v>
      </c>
      <c r="B10" s="25"/>
      <c r="C10" s="35"/>
      <c r="D10" s="161" t="str">
        <f>"Број подрачуна:  "&amp;BrojPodr</f>
        <v>Број подрачуна:  840-423661-39</v>
      </c>
      <c r="E10" s="35"/>
      <c r="F10" s="95"/>
      <c r="G10" s="27"/>
    </row>
    <row r="11" spans="1:7" s="28" customFormat="1" ht="15.75">
      <c r="A11" s="36" t="s">
        <v>585</v>
      </c>
      <c r="B11" s="32"/>
      <c r="C11" s="33"/>
      <c r="D11" s="33"/>
      <c r="E11" s="33"/>
      <c r="F11" s="95"/>
      <c r="G11" s="27"/>
    </row>
    <row r="12" spans="1:7" s="28" customFormat="1" ht="15.75">
      <c r="A12" s="37"/>
      <c r="B12" s="32"/>
      <c r="C12" s="33"/>
      <c r="D12" s="33"/>
      <c r="E12" s="33"/>
      <c r="F12" s="95"/>
      <c r="G12" s="27"/>
    </row>
    <row r="13" spans="1:5" ht="15.75">
      <c r="A13" s="37"/>
      <c r="B13" s="33"/>
      <c r="C13" s="134"/>
      <c r="D13" s="33"/>
      <c r="E13" s="33"/>
    </row>
    <row r="14" spans="1:5" ht="18.75">
      <c r="A14" s="201" t="s">
        <v>1142</v>
      </c>
      <c r="B14" s="201"/>
      <c r="C14" s="201"/>
      <c r="D14" s="201"/>
      <c r="E14" s="201"/>
    </row>
    <row r="15" spans="1:5" ht="12.75">
      <c r="A15" s="202" t="s">
        <v>1295</v>
      </c>
      <c r="B15" s="202"/>
      <c r="C15" s="202"/>
      <c r="D15" s="202"/>
      <c r="E15" s="202"/>
    </row>
    <row r="16" spans="1:5" ht="15.75">
      <c r="A16" s="135"/>
      <c r="B16" s="33"/>
      <c r="C16" s="33"/>
      <c r="D16" s="33"/>
      <c r="E16" s="33"/>
    </row>
    <row r="17" spans="1:5" ht="12.75" customHeight="1">
      <c r="A17" s="144"/>
      <c r="B17" s="136"/>
      <c r="C17" s="136"/>
      <c r="D17" s="136"/>
      <c r="E17" s="137" t="s">
        <v>201</v>
      </c>
    </row>
    <row r="18" spans="1:5" ht="19.5" customHeight="1">
      <c r="A18" s="177" t="s">
        <v>467</v>
      </c>
      <c r="B18" s="177" t="s">
        <v>468</v>
      </c>
      <c r="C18" s="177" t="s">
        <v>469</v>
      </c>
      <c r="D18" s="203" t="s">
        <v>1143</v>
      </c>
      <c r="E18" s="204"/>
    </row>
    <row r="19" spans="1:5" ht="22.5" customHeight="1">
      <c r="A19" s="176"/>
      <c r="B19" s="176"/>
      <c r="C19" s="176"/>
      <c r="D19" s="43" t="s">
        <v>802</v>
      </c>
      <c r="E19" s="43" t="s">
        <v>803</v>
      </c>
    </row>
    <row r="20" spans="1:5" ht="12.75">
      <c r="A20" s="43">
        <v>1</v>
      </c>
      <c r="B20" s="43">
        <v>2</v>
      </c>
      <c r="C20" s="43">
        <v>3</v>
      </c>
      <c r="D20" s="43">
        <v>4</v>
      </c>
      <c r="E20" s="43">
        <v>5</v>
      </c>
    </row>
    <row r="21" spans="1:5" s="138" customFormat="1" ht="15" customHeight="1">
      <c r="A21" s="43">
        <v>4001</v>
      </c>
      <c r="B21" s="43"/>
      <c r="C21" s="66" t="s">
        <v>1144</v>
      </c>
      <c r="D21" s="100">
        <f>D22+D126+D151</f>
        <v>281951</v>
      </c>
      <c r="E21" s="100">
        <f>E22+E126+E151</f>
        <v>310876</v>
      </c>
    </row>
    <row r="22" spans="1:5" s="138" customFormat="1" ht="24">
      <c r="A22" s="43">
        <v>4002</v>
      </c>
      <c r="B22" s="43">
        <v>700000</v>
      </c>
      <c r="C22" s="66" t="s">
        <v>1145</v>
      </c>
      <c r="D22" s="100">
        <f>D23+D67+D77+D89+D114+D119+D123</f>
        <v>281951</v>
      </c>
      <c r="E22" s="100">
        <f>E23+E67+E77+E89+E114+E119+E123</f>
        <v>310876</v>
      </c>
    </row>
    <row r="23" spans="1:5" s="138" customFormat="1" ht="24">
      <c r="A23" s="43">
        <v>4003</v>
      </c>
      <c r="B23" s="43">
        <v>710000</v>
      </c>
      <c r="C23" s="66" t="s">
        <v>1146</v>
      </c>
      <c r="D23" s="100">
        <f>D24+D28+D30+D37+D43+D50+D53+D60</f>
        <v>0</v>
      </c>
      <c r="E23" s="100">
        <f>E24+E28+E30+E37+E43+E50+E53+E60</f>
        <v>0</v>
      </c>
    </row>
    <row r="24" spans="1:5" s="138" customFormat="1" ht="24">
      <c r="A24" s="43">
        <v>4004</v>
      </c>
      <c r="B24" s="43">
        <v>711000</v>
      </c>
      <c r="C24" s="66" t="s">
        <v>1147</v>
      </c>
      <c r="D24" s="100">
        <f>SUM(D25:D27)</f>
        <v>0</v>
      </c>
      <c r="E24" s="100">
        <f>SUM(E25:E27)</f>
        <v>0</v>
      </c>
    </row>
    <row r="25" spans="1:5" ht="24">
      <c r="A25" s="53">
        <v>4005</v>
      </c>
      <c r="B25" s="53">
        <v>711100</v>
      </c>
      <c r="C25" s="68" t="s">
        <v>986</v>
      </c>
      <c r="D25" s="101"/>
      <c r="E25" s="101"/>
    </row>
    <row r="26" spans="1:5" ht="24">
      <c r="A26" s="53">
        <v>4006</v>
      </c>
      <c r="B26" s="53">
        <v>711200</v>
      </c>
      <c r="C26" s="68" t="s">
        <v>387</v>
      </c>
      <c r="D26" s="101"/>
      <c r="E26" s="101"/>
    </row>
    <row r="27" spans="1:5" ht="24">
      <c r="A27" s="53">
        <v>4007</v>
      </c>
      <c r="B27" s="53">
        <v>711300</v>
      </c>
      <c r="C27" s="68" t="s">
        <v>578</v>
      </c>
      <c r="D27" s="101"/>
      <c r="E27" s="101"/>
    </row>
    <row r="28" spans="1:5" s="138" customFormat="1" ht="15" customHeight="1">
      <c r="A28" s="43">
        <v>4008</v>
      </c>
      <c r="B28" s="43">
        <v>712000</v>
      </c>
      <c r="C28" s="66" t="s">
        <v>1148</v>
      </c>
      <c r="D28" s="100">
        <f>D29</f>
        <v>0</v>
      </c>
      <c r="E28" s="100">
        <f>E29</f>
        <v>0</v>
      </c>
    </row>
    <row r="29" spans="1:5" ht="15" customHeight="1">
      <c r="A29" s="53">
        <v>4009</v>
      </c>
      <c r="B29" s="53">
        <v>712100</v>
      </c>
      <c r="C29" s="68" t="s">
        <v>38</v>
      </c>
      <c r="D29" s="101"/>
      <c r="E29" s="101"/>
    </row>
    <row r="30" spans="1:5" s="138" customFormat="1" ht="15" customHeight="1">
      <c r="A30" s="43">
        <v>4010</v>
      </c>
      <c r="B30" s="43">
        <v>713000</v>
      </c>
      <c r="C30" s="66" t="s">
        <v>1149</v>
      </c>
      <c r="D30" s="100">
        <f>SUM(D31:D36)</f>
        <v>0</v>
      </c>
      <c r="E30" s="100">
        <f>SUM(E31:E36)</f>
        <v>0</v>
      </c>
    </row>
    <row r="31" spans="1:5" ht="15" customHeight="1">
      <c r="A31" s="53">
        <v>4011</v>
      </c>
      <c r="B31" s="53">
        <v>713100</v>
      </c>
      <c r="C31" s="68" t="s">
        <v>587</v>
      </c>
      <c r="D31" s="101"/>
      <c r="E31" s="101"/>
    </row>
    <row r="32" spans="1:5" ht="15" customHeight="1">
      <c r="A32" s="53">
        <v>4012</v>
      </c>
      <c r="B32" s="53">
        <v>713200</v>
      </c>
      <c r="C32" s="68" t="s">
        <v>588</v>
      </c>
      <c r="D32" s="101"/>
      <c r="E32" s="101"/>
    </row>
    <row r="33" spans="1:5" ht="15" customHeight="1">
      <c r="A33" s="53">
        <v>4013</v>
      </c>
      <c r="B33" s="53">
        <v>713300</v>
      </c>
      <c r="C33" s="68" t="s">
        <v>589</v>
      </c>
      <c r="D33" s="101"/>
      <c r="E33" s="101"/>
    </row>
    <row r="34" spans="1:5" ht="15" customHeight="1">
      <c r="A34" s="53">
        <v>4014</v>
      </c>
      <c r="B34" s="53">
        <v>713400</v>
      </c>
      <c r="C34" s="68" t="s">
        <v>590</v>
      </c>
      <c r="D34" s="101"/>
      <c r="E34" s="101"/>
    </row>
    <row r="35" spans="1:5" ht="15" customHeight="1">
      <c r="A35" s="53">
        <v>4015</v>
      </c>
      <c r="B35" s="53">
        <v>713500</v>
      </c>
      <c r="C35" s="68" t="s">
        <v>388</v>
      </c>
      <c r="D35" s="101"/>
      <c r="E35" s="101"/>
    </row>
    <row r="36" spans="1:5" ht="15" customHeight="1">
      <c r="A36" s="53">
        <v>4016</v>
      </c>
      <c r="B36" s="53">
        <v>713600</v>
      </c>
      <c r="C36" s="68" t="s">
        <v>389</v>
      </c>
      <c r="D36" s="101"/>
      <c r="E36" s="101"/>
    </row>
    <row r="37" spans="1:5" s="138" customFormat="1" ht="15" customHeight="1">
      <c r="A37" s="43">
        <v>4017</v>
      </c>
      <c r="B37" s="43">
        <v>714000</v>
      </c>
      <c r="C37" s="66" t="s">
        <v>1150</v>
      </c>
      <c r="D37" s="100">
        <f>SUM(D38:D42)</f>
        <v>0</v>
      </c>
      <c r="E37" s="100">
        <f>SUM(E38:E42)</f>
        <v>0</v>
      </c>
    </row>
    <row r="38" spans="1:5" ht="15" customHeight="1">
      <c r="A38" s="53">
        <v>4018</v>
      </c>
      <c r="B38" s="53">
        <v>714100</v>
      </c>
      <c r="C38" s="68" t="s">
        <v>432</v>
      </c>
      <c r="D38" s="101"/>
      <c r="E38" s="101"/>
    </row>
    <row r="39" spans="1:5" ht="15" customHeight="1">
      <c r="A39" s="53">
        <v>4019</v>
      </c>
      <c r="B39" s="53">
        <v>714300</v>
      </c>
      <c r="C39" s="68" t="s">
        <v>433</v>
      </c>
      <c r="D39" s="101"/>
      <c r="E39" s="101"/>
    </row>
    <row r="40" spans="1:5" ht="15" customHeight="1">
      <c r="A40" s="53">
        <v>4020</v>
      </c>
      <c r="B40" s="53">
        <v>714400</v>
      </c>
      <c r="C40" s="68" t="s">
        <v>434</v>
      </c>
      <c r="D40" s="101"/>
      <c r="E40" s="101"/>
    </row>
    <row r="41" spans="1:5" ht="24">
      <c r="A41" s="53">
        <v>4021</v>
      </c>
      <c r="B41" s="53">
        <v>714500</v>
      </c>
      <c r="C41" s="68" t="s">
        <v>182</v>
      </c>
      <c r="D41" s="101"/>
      <c r="E41" s="101"/>
    </row>
    <row r="42" spans="1:5" ht="15" customHeight="1">
      <c r="A42" s="53">
        <v>4022</v>
      </c>
      <c r="B42" s="53">
        <v>714600</v>
      </c>
      <c r="C42" s="68" t="s">
        <v>435</v>
      </c>
      <c r="D42" s="101"/>
      <c r="E42" s="101"/>
    </row>
    <row r="43" spans="1:5" s="138" customFormat="1" ht="24">
      <c r="A43" s="111">
        <v>4023</v>
      </c>
      <c r="B43" s="43">
        <v>715000</v>
      </c>
      <c r="C43" s="66" t="s">
        <v>1151</v>
      </c>
      <c r="D43" s="100">
        <f>SUM(D44:D49)</f>
        <v>0</v>
      </c>
      <c r="E43" s="100">
        <f>SUM(E44:E49)</f>
        <v>0</v>
      </c>
    </row>
    <row r="44" spans="1:5" ht="15" customHeight="1">
      <c r="A44" s="53">
        <v>4024</v>
      </c>
      <c r="B44" s="53">
        <v>715100</v>
      </c>
      <c r="C44" s="68" t="s">
        <v>436</v>
      </c>
      <c r="D44" s="101"/>
      <c r="E44" s="101"/>
    </row>
    <row r="45" spans="1:5" ht="15" customHeight="1">
      <c r="A45" s="53">
        <v>4025</v>
      </c>
      <c r="B45" s="53">
        <v>715200</v>
      </c>
      <c r="C45" s="68" t="s">
        <v>437</v>
      </c>
      <c r="D45" s="101"/>
      <c r="E45" s="101"/>
    </row>
    <row r="46" spans="1:5" ht="15" customHeight="1">
      <c r="A46" s="53">
        <v>4026</v>
      </c>
      <c r="B46" s="53">
        <v>715300</v>
      </c>
      <c r="C46" s="68" t="s">
        <v>438</v>
      </c>
      <c r="D46" s="101"/>
      <c r="E46" s="101"/>
    </row>
    <row r="47" spans="1:5" ht="24">
      <c r="A47" s="53">
        <v>4027</v>
      </c>
      <c r="B47" s="53">
        <v>715400</v>
      </c>
      <c r="C47" s="68" t="s">
        <v>439</v>
      </c>
      <c r="D47" s="101"/>
      <c r="E47" s="101"/>
    </row>
    <row r="48" spans="1:5" ht="15" customHeight="1">
      <c r="A48" s="53">
        <v>4028</v>
      </c>
      <c r="B48" s="53">
        <v>715500</v>
      </c>
      <c r="C48" s="68" t="s">
        <v>440</v>
      </c>
      <c r="D48" s="101"/>
      <c r="E48" s="101"/>
    </row>
    <row r="49" spans="1:5" ht="15" customHeight="1">
      <c r="A49" s="53">
        <v>4029</v>
      </c>
      <c r="B49" s="53">
        <v>715600</v>
      </c>
      <c r="C49" s="68" t="s">
        <v>441</v>
      </c>
      <c r="D49" s="101"/>
      <c r="E49" s="101"/>
    </row>
    <row r="50" spans="1:5" s="138" customFormat="1" ht="15" customHeight="1">
      <c r="A50" s="111">
        <v>4030</v>
      </c>
      <c r="B50" s="43">
        <v>716000</v>
      </c>
      <c r="C50" s="66" t="s">
        <v>1152</v>
      </c>
      <c r="D50" s="100">
        <f>D51+D52</f>
        <v>0</v>
      </c>
      <c r="E50" s="100">
        <f>E51+E52</f>
        <v>0</v>
      </c>
    </row>
    <row r="51" spans="1:5" ht="24">
      <c r="A51" s="53">
        <v>4031</v>
      </c>
      <c r="B51" s="53">
        <v>716100</v>
      </c>
      <c r="C51" s="68" t="s">
        <v>328</v>
      </c>
      <c r="D51" s="101"/>
      <c r="E51" s="101"/>
    </row>
    <row r="52" spans="1:5" ht="24">
      <c r="A52" s="53">
        <v>4032</v>
      </c>
      <c r="B52" s="123">
        <v>716200</v>
      </c>
      <c r="C52" s="124" t="s">
        <v>329</v>
      </c>
      <c r="D52" s="101"/>
      <c r="E52" s="101"/>
    </row>
    <row r="53" spans="1:5" s="138" customFormat="1" ht="15" customHeight="1">
      <c r="A53" s="112">
        <v>4033</v>
      </c>
      <c r="B53" s="120">
        <v>717000</v>
      </c>
      <c r="C53" s="121" t="s">
        <v>1153</v>
      </c>
      <c r="D53" s="106">
        <f>SUM(D54:D59)</f>
        <v>0</v>
      </c>
      <c r="E53" s="106">
        <f>SUM(E54:E59)</f>
        <v>0</v>
      </c>
    </row>
    <row r="54" spans="1:5" ht="14.25" customHeight="1">
      <c r="A54" s="107">
        <v>4034</v>
      </c>
      <c r="B54" s="122">
        <v>717100</v>
      </c>
      <c r="C54" s="117" t="s">
        <v>331</v>
      </c>
      <c r="D54" s="109"/>
      <c r="E54" s="101"/>
    </row>
    <row r="55" spans="1:5" ht="14.25" customHeight="1">
      <c r="A55" s="107">
        <v>4035</v>
      </c>
      <c r="B55" s="122">
        <v>717200</v>
      </c>
      <c r="C55" s="117" t="s">
        <v>332</v>
      </c>
      <c r="D55" s="109"/>
      <c r="E55" s="101"/>
    </row>
    <row r="56" spans="1:5" ht="14.25" customHeight="1">
      <c r="A56" s="107">
        <v>4036</v>
      </c>
      <c r="B56" s="122">
        <v>717300</v>
      </c>
      <c r="C56" s="117" t="s">
        <v>105</v>
      </c>
      <c r="D56" s="109"/>
      <c r="E56" s="101"/>
    </row>
    <row r="57" spans="1:5" ht="14.25" customHeight="1">
      <c r="A57" s="107">
        <v>4037</v>
      </c>
      <c r="B57" s="122">
        <v>717400</v>
      </c>
      <c r="C57" s="117" t="s">
        <v>106</v>
      </c>
      <c r="D57" s="109"/>
      <c r="E57" s="101"/>
    </row>
    <row r="58" spans="1:5" ht="14.25" customHeight="1">
      <c r="A58" s="107">
        <v>4038</v>
      </c>
      <c r="B58" s="122">
        <v>717500</v>
      </c>
      <c r="C58" s="117" t="s">
        <v>1154</v>
      </c>
      <c r="D58" s="109"/>
      <c r="E58" s="101"/>
    </row>
    <row r="59" spans="1:5" ht="14.25" customHeight="1">
      <c r="A59" s="107">
        <v>4039</v>
      </c>
      <c r="B59" s="122">
        <v>717600</v>
      </c>
      <c r="C59" s="117" t="s">
        <v>108</v>
      </c>
      <c r="D59" s="109"/>
      <c r="E59" s="101"/>
    </row>
    <row r="60" spans="1:5" s="138" customFormat="1" ht="36">
      <c r="A60" s="111">
        <v>4040</v>
      </c>
      <c r="B60" s="46">
        <v>719000</v>
      </c>
      <c r="C60" s="113" t="s">
        <v>1155</v>
      </c>
      <c r="D60" s="100">
        <f>SUM(D61:D66)</f>
        <v>0</v>
      </c>
      <c r="E60" s="100">
        <f>SUM(E61:E66)</f>
        <v>0</v>
      </c>
    </row>
    <row r="61" spans="1:5" ht="24">
      <c r="A61" s="53">
        <v>4041</v>
      </c>
      <c r="B61" s="53">
        <v>719100</v>
      </c>
      <c r="C61" s="68" t="s">
        <v>171</v>
      </c>
      <c r="D61" s="101"/>
      <c r="E61" s="101"/>
    </row>
    <row r="62" spans="1:5" ht="24">
      <c r="A62" s="53">
        <v>4042</v>
      </c>
      <c r="B62" s="53">
        <v>719200</v>
      </c>
      <c r="C62" s="68" t="s">
        <v>172</v>
      </c>
      <c r="D62" s="101"/>
      <c r="E62" s="101"/>
    </row>
    <row r="63" spans="1:5" ht="24">
      <c r="A63" s="53">
        <v>4043</v>
      </c>
      <c r="B63" s="53">
        <v>719300</v>
      </c>
      <c r="C63" s="68" t="s">
        <v>442</v>
      </c>
      <c r="D63" s="101"/>
      <c r="E63" s="101"/>
    </row>
    <row r="64" spans="1:5" ht="15" customHeight="1">
      <c r="A64" s="53">
        <v>4044</v>
      </c>
      <c r="B64" s="53">
        <v>719400</v>
      </c>
      <c r="C64" s="68" t="s">
        <v>443</v>
      </c>
      <c r="D64" s="101"/>
      <c r="E64" s="101"/>
    </row>
    <row r="65" spans="1:5" ht="15" customHeight="1">
      <c r="A65" s="53">
        <v>4045</v>
      </c>
      <c r="B65" s="53">
        <v>719500</v>
      </c>
      <c r="C65" s="68" t="s">
        <v>444</v>
      </c>
      <c r="D65" s="101"/>
      <c r="E65" s="101"/>
    </row>
    <row r="66" spans="1:5" ht="15" customHeight="1">
      <c r="A66" s="53">
        <v>4046</v>
      </c>
      <c r="B66" s="53">
        <v>719600</v>
      </c>
      <c r="C66" s="68" t="s">
        <v>186</v>
      </c>
      <c r="D66" s="101"/>
      <c r="E66" s="101"/>
    </row>
    <row r="67" spans="1:5" s="138" customFormat="1" ht="15" customHeight="1">
      <c r="A67" s="111">
        <v>4047</v>
      </c>
      <c r="B67" s="43">
        <v>720000</v>
      </c>
      <c r="C67" s="66" t="s">
        <v>1156</v>
      </c>
      <c r="D67" s="100">
        <f>D68+D73</f>
        <v>0</v>
      </c>
      <c r="E67" s="100">
        <f>E68+E73</f>
        <v>0</v>
      </c>
    </row>
    <row r="68" spans="1:5" s="138" customFormat="1" ht="24">
      <c r="A68" s="111">
        <v>4048</v>
      </c>
      <c r="B68" s="43">
        <v>721000</v>
      </c>
      <c r="C68" s="66" t="s">
        <v>1157</v>
      </c>
      <c r="D68" s="100">
        <f>SUM(D69:D72)</f>
        <v>0</v>
      </c>
      <c r="E68" s="100">
        <f>SUM(E69:E72)</f>
        <v>0</v>
      </c>
    </row>
    <row r="69" spans="1:5" ht="14.25" customHeight="1">
      <c r="A69" s="53">
        <v>4049</v>
      </c>
      <c r="B69" s="53">
        <v>721100</v>
      </c>
      <c r="C69" s="68" t="s">
        <v>187</v>
      </c>
      <c r="D69" s="101"/>
      <c r="E69" s="101"/>
    </row>
    <row r="70" spans="1:5" ht="14.25" customHeight="1">
      <c r="A70" s="53">
        <v>4050</v>
      </c>
      <c r="B70" s="53">
        <v>721200</v>
      </c>
      <c r="C70" s="68" t="s">
        <v>562</v>
      </c>
      <c r="D70" s="101"/>
      <c r="E70" s="101"/>
    </row>
    <row r="71" spans="1:5" ht="24">
      <c r="A71" s="53">
        <v>4051</v>
      </c>
      <c r="B71" s="53">
        <v>721300</v>
      </c>
      <c r="C71" s="68" t="s">
        <v>613</v>
      </c>
      <c r="D71" s="101"/>
      <c r="E71" s="101"/>
    </row>
    <row r="72" spans="1:5" ht="15" customHeight="1">
      <c r="A72" s="53">
        <v>4052</v>
      </c>
      <c r="B72" s="53">
        <v>721400</v>
      </c>
      <c r="C72" s="68" t="s">
        <v>614</v>
      </c>
      <c r="D72" s="101"/>
      <c r="E72" s="101"/>
    </row>
    <row r="73" spans="1:5" s="138" customFormat="1" ht="15" customHeight="1">
      <c r="A73" s="111">
        <v>4053</v>
      </c>
      <c r="B73" s="45">
        <v>722000</v>
      </c>
      <c r="C73" s="116" t="s">
        <v>1158</v>
      </c>
      <c r="D73" s="100">
        <f>SUM(D74:D76)</f>
        <v>0</v>
      </c>
      <c r="E73" s="100">
        <f>SUM(E74:E76)</f>
        <v>0</v>
      </c>
    </row>
    <row r="74" spans="1:5" ht="15" customHeight="1">
      <c r="A74" s="107">
        <v>4054</v>
      </c>
      <c r="B74" s="122">
        <v>722100</v>
      </c>
      <c r="C74" s="117" t="s">
        <v>615</v>
      </c>
      <c r="D74" s="109"/>
      <c r="E74" s="101"/>
    </row>
    <row r="75" spans="1:5" ht="15" customHeight="1">
      <c r="A75" s="107">
        <v>4055</v>
      </c>
      <c r="B75" s="122">
        <v>722200</v>
      </c>
      <c r="C75" s="117" t="s">
        <v>109</v>
      </c>
      <c r="D75" s="109"/>
      <c r="E75" s="101"/>
    </row>
    <row r="76" spans="1:5" ht="15" customHeight="1">
      <c r="A76" s="107">
        <v>4056</v>
      </c>
      <c r="B76" s="122">
        <v>722300</v>
      </c>
      <c r="C76" s="117" t="s">
        <v>1</v>
      </c>
      <c r="D76" s="109"/>
      <c r="E76" s="101"/>
    </row>
    <row r="77" spans="1:5" s="138" customFormat="1" ht="18.75" customHeight="1">
      <c r="A77" s="111">
        <v>4057</v>
      </c>
      <c r="B77" s="46">
        <v>730000</v>
      </c>
      <c r="C77" s="113" t="s">
        <v>1159</v>
      </c>
      <c r="D77" s="100">
        <f>D78+D81+D86</f>
        <v>17889</v>
      </c>
      <c r="E77" s="100">
        <f>E78+E81+E86</f>
        <v>17961</v>
      </c>
    </row>
    <row r="78" spans="1:5" s="138" customFormat="1" ht="15" customHeight="1">
      <c r="A78" s="111">
        <v>4058</v>
      </c>
      <c r="B78" s="43">
        <v>731000</v>
      </c>
      <c r="C78" s="66" t="s">
        <v>1160</v>
      </c>
      <c r="D78" s="100">
        <f>D79+D80</f>
        <v>0</v>
      </c>
      <c r="E78" s="100">
        <f>E79+E80</f>
        <v>0</v>
      </c>
    </row>
    <row r="79" spans="1:5" ht="15" customHeight="1">
      <c r="A79" s="53">
        <v>4059</v>
      </c>
      <c r="B79" s="53">
        <v>731100</v>
      </c>
      <c r="C79" s="68" t="s">
        <v>2</v>
      </c>
      <c r="D79" s="101"/>
      <c r="E79" s="101"/>
    </row>
    <row r="80" spans="1:5" ht="15" customHeight="1">
      <c r="A80" s="53">
        <v>4060</v>
      </c>
      <c r="B80" s="53">
        <v>731200</v>
      </c>
      <c r="C80" s="68" t="s">
        <v>3</v>
      </c>
      <c r="D80" s="101"/>
      <c r="E80" s="101"/>
    </row>
    <row r="81" spans="1:5" s="138" customFormat="1" ht="24">
      <c r="A81" s="111">
        <v>4061</v>
      </c>
      <c r="B81" s="43">
        <v>732000</v>
      </c>
      <c r="C81" s="66" t="s">
        <v>1161</v>
      </c>
      <c r="D81" s="100">
        <f>D82+D83+D84+D85</f>
        <v>0</v>
      </c>
      <c r="E81" s="100">
        <f>E82+E83+E84+E85</f>
        <v>0</v>
      </c>
    </row>
    <row r="82" spans="1:5" ht="14.25" customHeight="1">
      <c r="A82" s="53">
        <v>4062</v>
      </c>
      <c r="B82" s="53">
        <v>732100</v>
      </c>
      <c r="C82" s="68" t="s">
        <v>4</v>
      </c>
      <c r="D82" s="101"/>
      <c r="E82" s="101"/>
    </row>
    <row r="83" spans="1:5" ht="14.25" customHeight="1">
      <c r="A83" s="53">
        <v>4063</v>
      </c>
      <c r="B83" s="53">
        <v>732200</v>
      </c>
      <c r="C83" s="68" t="s">
        <v>373</v>
      </c>
      <c r="D83" s="101"/>
      <c r="E83" s="101"/>
    </row>
    <row r="84" spans="1:5" ht="14.25" customHeight="1">
      <c r="A84" s="53">
        <v>4064</v>
      </c>
      <c r="B84" s="53">
        <v>732300</v>
      </c>
      <c r="C84" s="68" t="s">
        <v>672</v>
      </c>
      <c r="D84" s="101"/>
      <c r="E84" s="101"/>
    </row>
    <row r="85" spans="1:5" ht="14.25" customHeight="1">
      <c r="A85" s="53">
        <v>4065</v>
      </c>
      <c r="B85" s="53">
        <v>732400</v>
      </c>
      <c r="C85" s="68" t="s">
        <v>673</v>
      </c>
      <c r="D85" s="101"/>
      <c r="E85" s="101"/>
    </row>
    <row r="86" spans="1:5" s="138" customFormat="1" ht="14.25" customHeight="1">
      <c r="A86" s="111">
        <v>4066</v>
      </c>
      <c r="B86" s="43">
        <v>733000</v>
      </c>
      <c r="C86" s="66" t="s">
        <v>1162</v>
      </c>
      <c r="D86" s="100">
        <f>D87+D88</f>
        <v>17889</v>
      </c>
      <c r="E86" s="100">
        <f>E87+E88</f>
        <v>17961</v>
      </c>
    </row>
    <row r="87" spans="1:5" ht="14.25" customHeight="1">
      <c r="A87" s="53">
        <v>4067</v>
      </c>
      <c r="B87" s="53">
        <v>733100</v>
      </c>
      <c r="C87" s="68" t="s">
        <v>374</v>
      </c>
      <c r="D87" s="101">
        <v>17889</v>
      </c>
      <c r="E87" s="101">
        <v>17961</v>
      </c>
    </row>
    <row r="88" spans="1:5" ht="14.25" customHeight="1">
      <c r="A88" s="53">
        <v>4068</v>
      </c>
      <c r="B88" s="53">
        <v>733200</v>
      </c>
      <c r="C88" s="68" t="s">
        <v>375</v>
      </c>
      <c r="D88" s="101"/>
      <c r="E88" s="101"/>
    </row>
    <row r="89" spans="1:5" s="138" customFormat="1" ht="15" customHeight="1">
      <c r="A89" s="111">
        <v>4069</v>
      </c>
      <c r="B89" s="43">
        <v>740000</v>
      </c>
      <c r="C89" s="66" t="s">
        <v>1163</v>
      </c>
      <c r="D89" s="100">
        <f>D90+D97+D102+D109+D112</f>
        <v>5754</v>
      </c>
      <c r="E89" s="100">
        <f>E90+E97+E102+E109+E112</f>
        <v>6158</v>
      </c>
    </row>
    <row r="90" spans="1:5" s="138" customFormat="1" ht="14.25" customHeight="1">
      <c r="A90" s="111">
        <v>4070</v>
      </c>
      <c r="B90" s="43">
        <v>741000</v>
      </c>
      <c r="C90" s="66" t="s">
        <v>1164</v>
      </c>
      <c r="D90" s="100">
        <f>SUM(D91:D96)</f>
        <v>0</v>
      </c>
      <c r="E90" s="100">
        <f>SUM(E91:E96)</f>
        <v>126</v>
      </c>
    </row>
    <row r="91" spans="1:5" ht="14.25" customHeight="1">
      <c r="A91" s="53">
        <v>4071</v>
      </c>
      <c r="B91" s="53">
        <v>741100</v>
      </c>
      <c r="C91" s="68" t="s">
        <v>376</v>
      </c>
      <c r="D91" s="101"/>
      <c r="E91" s="101"/>
    </row>
    <row r="92" spans="1:5" ht="14.25" customHeight="1">
      <c r="A92" s="53">
        <v>4072</v>
      </c>
      <c r="B92" s="53">
        <v>741200</v>
      </c>
      <c r="C92" s="68" t="s">
        <v>377</v>
      </c>
      <c r="D92" s="101"/>
      <c r="E92" s="101"/>
    </row>
    <row r="93" spans="1:5" ht="14.25" customHeight="1">
      <c r="A93" s="53">
        <v>4073</v>
      </c>
      <c r="B93" s="53">
        <v>741300</v>
      </c>
      <c r="C93" s="68" t="s">
        <v>378</v>
      </c>
      <c r="D93" s="101"/>
      <c r="E93" s="101"/>
    </row>
    <row r="94" spans="1:5" ht="14.25" customHeight="1">
      <c r="A94" s="53">
        <v>4074</v>
      </c>
      <c r="B94" s="53">
        <v>741400</v>
      </c>
      <c r="C94" s="68" t="s">
        <v>379</v>
      </c>
      <c r="D94" s="101"/>
      <c r="E94" s="101">
        <v>126</v>
      </c>
    </row>
    <row r="95" spans="1:5" ht="14.25" customHeight="1">
      <c r="A95" s="53">
        <v>4075</v>
      </c>
      <c r="B95" s="123">
        <v>741500</v>
      </c>
      <c r="C95" s="124" t="s">
        <v>380</v>
      </c>
      <c r="D95" s="101"/>
      <c r="E95" s="101"/>
    </row>
    <row r="96" spans="1:5" ht="14.25" customHeight="1">
      <c r="A96" s="107">
        <v>4076</v>
      </c>
      <c r="B96" s="122">
        <v>741600</v>
      </c>
      <c r="C96" s="117" t="s">
        <v>110</v>
      </c>
      <c r="D96" s="109"/>
      <c r="E96" s="101"/>
    </row>
    <row r="97" spans="1:5" s="138" customFormat="1" ht="24">
      <c r="A97" s="111">
        <v>4077</v>
      </c>
      <c r="B97" s="46">
        <v>742000</v>
      </c>
      <c r="C97" s="113" t="s">
        <v>1165</v>
      </c>
      <c r="D97" s="100">
        <f>SUM(D98:D101)</f>
        <v>5641</v>
      </c>
      <c r="E97" s="100">
        <f>SUM(E98:E101)</f>
        <v>5965</v>
      </c>
    </row>
    <row r="98" spans="1:5" ht="24">
      <c r="A98" s="53">
        <v>4078</v>
      </c>
      <c r="B98" s="53">
        <v>742100</v>
      </c>
      <c r="C98" s="68" t="s">
        <v>381</v>
      </c>
      <c r="D98" s="101">
        <v>98</v>
      </c>
      <c r="E98" s="101">
        <v>224</v>
      </c>
    </row>
    <row r="99" spans="1:5" ht="15" customHeight="1">
      <c r="A99" s="53">
        <v>4079</v>
      </c>
      <c r="B99" s="53">
        <v>742200</v>
      </c>
      <c r="C99" s="68" t="s">
        <v>111</v>
      </c>
      <c r="D99" s="101"/>
      <c r="E99" s="101"/>
    </row>
    <row r="100" spans="1:5" ht="24">
      <c r="A100" s="53">
        <v>4080</v>
      </c>
      <c r="B100" s="53">
        <v>742300</v>
      </c>
      <c r="C100" s="68" t="s">
        <v>326</v>
      </c>
      <c r="D100" s="101">
        <v>5543</v>
      </c>
      <c r="E100" s="101">
        <v>5741</v>
      </c>
    </row>
    <row r="101" spans="1:5" ht="15" customHeight="1">
      <c r="A101" s="53">
        <v>4081</v>
      </c>
      <c r="B101" s="53">
        <v>742400</v>
      </c>
      <c r="C101" s="68" t="s">
        <v>327</v>
      </c>
      <c r="D101" s="101"/>
      <c r="E101" s="101"/>
    </row>
    <row r="102" spans="1:5" s="138" customFormat="1" ht="24">
      <c r="A102" s="111">
        <v>4082</v>
      </c>
      <c r="B102" s="43">
        <v>743000</v>
      </c>
      <c r="C102" s="66" t="s">
        <v>1166</v>
      </c>
      <c r="D102" s="100">
        <f>SUM(D103:D108)</f>
        <v>0</v>
      </c>
      <c r="E102" s="100">
        <f>SUM(E103:E108)</f>
        <v>0</v>
      </c>
    </row>
    <row r="103" spans="1:5" ht="14.25" customHeight="1">
      <c r="A103" s="53">
        <v>4083</v>
      </c>
      <c r="B103" s="53">
        <v>743100</v>
      </c>
      <c r="C103" s="68" t="s">
        <v>1007</v>
      </c>
      <c r="D103" s="101"/>
      <c r="E103" s="101"/>
    </row>
    <row r="104" spans="1:5" ht="14.25" customHeight="1">
      <c r="A104" s="53">
        <v>4084</v>
      </c>
      <c r="B104" s="53">
        <v>743200</v>
      </c>
      <c r="C104" s="68" t="s">
        <v>394</v>
      </c>
      <c r="D104" s="101"/>
      <c r="E104" s="101"/>
    </row>
    <row r="105" spans="1:5" ht="14.25" customHeight="1">
      <c r="A105" s="53">
        <v>4085</v>
      </c>
      <c r="B105" s="53">
        <v>743300</v>
      </c>
      <c r="C105" s="68" t="s">
        <v>395</v>
      </c>
      <c r="D105" s="101"/>
      <c r="E105" s="101"/>
    </row>
    <row r="106" spans="1:5" ht="14.25" customHeight="1">
      <c r="A106" s="53">
        <v>4086</v>
      </c>
      <c r="B106" s="53">
        <v>743400</v>
      </c>
      <c r="C106" s="68" t="s">
        <v>396</v>
      </c>
      <c r="D106" s="101"/>
      <c r="E106" s="101"/>
    </row>
    <row r="107" spans="1:5" ht="14.25" customHeight="1">
      <c r="A107" s="53">
        <v>4087</v>
      </c>
      <c r="B107" s="53">
        <v>743500</v>
      </c>
      <c r="C107" s="68" t="s">
        <v>397</v>
      </c>
      <c r="D107" s="101"/>
      <c r="E107" s="101"/>
    </row>
    <row r="108" spans="1:5" ht="24">
      <c r="A108" s="53">
        <v>4088</v>
      </c>
      <c r="B108" s="53">
        <v>743900</v>
      </c>
      <c r="C108" s="68" t="s">
        <v>398</v>
      </c>
      <c r="D108" s="101"/>
      <c r="E108" s="101"/>
    </row>
    <row r="109" spans="1:5" s="138" customFormat="1" ht="24">
      <c r="A109" s="111">
        <v>4089</v>
      </c>
      <c r="B109" s="43">
        <v>744000</v>
      </c>
      <c r="C109" s="66" t="s">
        <v>1167</v>
      </c>
      <c r="D109" s="100">
        <f>D110+D111</f>
        <v>0</v>
      </c>
      <c r="E109" s="100">
        <f>E110+E111</f>
        <v>0</v>
      </c>
    </row>
    <row r="110" spans="1:5" ht="14.25" customHeight="1">
      <c r="A110" s="53">
        <v>4090</v>
      </c>
      <c r="B110" s="53">
        <v>744100</v>
      </c>
      <c r="C110" s="68" t="s">
        <v>5</v>
      </c>
      <c r="D110" s="101"/>
      <c r="E110" s="101"/>
    </row>
    <row r="111" spans="1:5" ht="14.25" customHeight="1">
      <c r="A111" s="53">
        <v>4091</v>
      </c>
      <c r="B111" s="53">
        <v>744200</v>
      </c>
      <c r="C111" s="68" t="s">
        <v>6</v>
      </c>
      <c r="D111" s="101"/>
      <c r="E111" s="101"/>
    </row>
    <row r="112" spans="1:5" s="138" customFormat="1" ht="14.25" customHeight="1">
      <c r="A112" s="111">
        <v>4092</v>
      </c>
      <c r="B112" s="43">
        <v>745000</v>
      </c>
      <c r="C112" s="66" t="s">
        <v>1168</v>
      </c>
      <c r="D112" s="100">
        <f>D113</f>
        <v>113</v>
      </c>
      <c r="E112" s="100">
        <f>E113</f>
        <v>67</v>
      </c>
    </row>
    <row r="113" spans="1:5" ht="14.25" customHeight="1">
      <c r="A113" s="53">
        <v>4093</v>
      </c>
      <c r="B113" s="53">
        <v>745100</v>
      </c>
      <c r="C113" s="68" t="s">
        <v>7</v>
      </c>
      <c r="D113" s="101">
        <v>113</v>
      </c>
      <c r="E113" s="101">
        <v>67</v>
      </c>
    </row>
    <row r="114" spans="1:5" s="138" customFormat="1" ht="24">
      <c r="A114" s="111">
        <v>4094</v>
      </c>
      <c r="B114" s="43">
        <v>770000</v>
      </c>
      <c r="C114" s="66" t="s">
        <v>1169</v>
      </c>
      <c r="D114" s="100">
        <f>D115+D117</f>
        <v>1</v>
      </c>
      <c r="E114" s="100">
        <f>E115+E117</f>
        <v>0</v>
      </c>
    </row>
    <row r="115" spans="1:5" s="138" customFormat="1" ht="24">
      <c r="A115" s="111">
        <v>4095</v>
      </c>
      <c r="B115" s="43">
        <v>771000</v>
      </c>
      <c r="C115" s="66" t="s">
        <v>1170</v>
      </c>
      <c r="D115" s="100">
        <f>D116</f>
        <v>1</v>
      </c>
      <c r="E115" s="100">
        <f>E116</f>
        <v>0</v>
      </c>
    </row>
    <row r="116" spans="1:5" ht="15" customHeight="1">
      <c r="A116" s="53">
        <v>4096</v>
      </c>
      <c r="B116" s="53">
        <v>771100</v>
      </c>
      <c r="C116" s="68" t="s">
        <v>582</v>
      </c>
      <c r="D116" s="101">
        <v>1</v>
      </c>
      <c r="E116" s="101"/>
    </row>
    <row r="117" spans="1:5" s="138" customFormat="1" ht="24">
      <c r="A117" s="111">
        <v>4097</v>
      </c>
      <c r="B117" s="43">
        <v>772000</v>
      </c>
      <c r="C117" s="66" t="s">
        <v>1171</v>
      </c>
      <c r="D117" s="100">
        <f>D118</f>
        <v>0</v>
      </c>
      <c r="E117" s="100">
        <f>E118</f>
        <v>0</v>
      </c>
    </row>
    <row r="118" spans="1:5" ht="24">
      <c r="A118" s="53">
        <v>4098</v>
      </c>
      <c r="B118" s="53">
        <v>772100</v>
      </c>
      <c r="C118" s="68" t="s">
        <v>583</v>
      </c>
      <c r="D118" s="101"/>
      <c r="E118" s="101"/>
    </row>
    <row r="119" spans="1:5" s="138" customFormat="1" ht="24">
      <c r="A119" s="111">
        <v>4099</v>
      </c>
      <c r="B119" s="43">
        <v>780000</v>
      </c>
      <c r="C119" s="66" t="s">
        <v>1172</v>
      </c>
      <c r="D119" s="100">
        <f>D120</f>
        <v>258307</v>
      </c>
      <c r="E119" s="100">
        <f>E120</f>
        <v>286757</v>
      </c>
    </row>
    <row r="120" spans="1:5" s="138" customFormat="1" ht="24">
      <c r="A120" s="111">
        <v>4100</v>
      </c>
      <c r="B120" s="43">
        <v>781000</v>
      </c>
      <c r="C120" s="66" t="s">
        <v>1173</v>
      </c>
      <c r="D120" s="100">
        <f>D121+D122</f>
        <v>258307</v>
      </c>
      <c r="E120" s="100">
        <f>E121+E122</f>
        <v>286757</v>
      </c>
    </row>
    <row r="121" spans="1:5" ht="14.25" customHeight="1">
      <c r="A121" s="53">
        <v>4101</v>
      </c>
      <c r="B121" s="53">
        <v>781100</v>
      </c>
      <c r="C121" s="68" t="s">
        <v>400</v>
      </c>
      <c r="D121" s="101">
        <v>258307</v>
      </c>
      <c r="E121" s="101">
        <v>286757</v>
      </c>
    </row>
    <row r="122" spans="1:5" ht="14.25" customHeight="1">
      <c r="A122" s="53">
        <v>4102</v>
      </c>
      <c r="B122" s="53">
        <v>781300</v>
      </c>
      <c r="C122" s="68" t="s">
        <v>420</v>
      </c>
      <c r="D122" s="101"/>
      <c r="E122" s="101"/>
    </row>
    <row r="123" spans="1:5" s="138" customFormat="1" ht="14.25" customHeight="1">
      <c r="A123" s="111">
        <v>4103</v>
      </c>
      <c r="B123" s="43">
        <v>790000</v>
      </c>
      <c r="C123" s="66" t="s">
        <v>1174</v>
      </c>
      <c r="D123" s="100">
        <f>D124</f>
        <v>0</v>
      </c>
      <c r="E123" s="100">
        <f>E124</f>
        <v>0</v>
      </c>
    </row>
    <row r="124" spans="1:5" s="138" customFormat="1" ht="14.25" customHeight="1">
      <c r="A124" s="111">
        <v>4104</v>
      </c>
      <c r="B124" s="43">
        <v>791000</v>
      </c>
      <c r="C124" s="66" t="s">
        <v>1175</v>
      </c>
      <c r="D124" s="100">
        <f>D125</f>
        <v>0</v>
      </c>
      <c r="E124" s="100">
        <f>E125</f>
        <v>0</v>
      </c>
    </row>
    <row r="125" spans="1:5" ht="14.25" customHeight="1">
      <c r="A125" s="53">
        <v>4105</v>
      </c>
      <c r="B125" s="123">
        <v>791100</v>
      </c>
      <c r="C125" s="124" t="s">
        <v>581</v>
      </c>
      <c r="D125" s="101"/>
      <c r="E125" s="101"/>
    </row>
    <row r="126" spans="1:5" s="138" customFormat="1" ht="24">
      <c r="A126" s="112">
        <v>4106</v>
      </c>
      <c r="B126" s="120">
        <v>800000</v>
      </c>
      <c r="C126" s="121" t="s">
        <v>1176</v>
      </c>
      <c r="D126" s="106">
        <f>D127+D134+D141+D144</f>
        <v>0</v>
      </c>
      <c r="E126" s="100">
        <f>E127+E134+E141+E144</f>
        <v>0</v>
      </c>
    </row>
    <row r="127" spans="1:5" s="138" customFormat="1" ht="24">
      <c r="A127" s="112">
        <v>4107</v>
      </c>
      <c r="B127" s="120">
        <v>810000</v>
      </c>
      <c r="C127" s="121" t="s">
        <v>1177</v>
      </c>
      <c r="D127" s="106">
        <f>D128+D130+D132</f>
        <v>0</v>
      </c>
      <c r="E127" s="100">
        <f>E128+E130+E132</f>
        <v>0</v>
      </c>
    </row>
    <row r="128" spans="1:5" s="138" customFormat="1" ht="15" customHeight="1">
      <c r="A128" s="112">
        <v>4108</v>
      </c>
      <c r="B128" s="120">
        <v>811000</v>
      </c>
      <c r="C128" s="121" t="s">
        <v>1178</v>
      </c>
      <c r="D128" s="106">
        <f>D129</f>
        <v>0</v>
      </c>
      <c r="E128" s="100">
        <f>E129</f>
        <v>0</v>
      </c>
    </row>
    <row r="129" spans="1:5" ht="15" customHeight="1">
      <c r="A129" s="53">
        <v>4109</v>
      </c>
      <c r="B129" s="145">
        <v>811100</v>
      </c>
      <c r="C129" s="127" t="s">
        <v>512</v>
      </c>
      <c r="D129" s="101"/>
      <c r="E129" s="101"/>
    </row>
    <row r="130" spans="1:5" s="138" customFormat="1" ht="15" customHeight="1">
      <c r="A130" s="111">
        <v>4110</v>
      </c>
      <c r="B130" s="43">
        <v>812000</v>
      </c>
      <c r="C130" s="66" t="s">
        <v>1179</v>
      </c>
      <c r="D130" s="100">
        <f>D131</f>
        <v>0</v>
      </c>
      <c r="E130" s="100">
        <f>E131</f>
        <v>0</v>
      </c>
    </row>
    <row r="131" spans="1:5" ht="15" customHeight="1">
      <c r="A131" s="53">
        <v>4111</v>
      </c>
      <c r="B131" s="53">
        <v>812100</v>
      </c>
      <c r="C131" s="68" t="s">
        <v>513</v>
      </c>
      <c r="D131" s="101"/>
      <c r="E131" s="101"/>
    </row>
    <row r="132" spans="1:5" s="138" customFormat="1" ht="24">
      <c r="A132" s="111">
        <v>4112</v>
      </c>
      <c r="B132" s="43">
        <v>813000</v>
      </c>
      <c r="C132" s="66" t="s">
        <v>1180</v>
      </c>
      <c r="D132" s="100">
        <f>D133</f>
        <v>0</v>
      </c>
      <c r="E132" s="100">
        <f>E133</f>
        <v>0</v>
      </c>
    </row>
    <row r="133" spans="1:5" ht="15" customHeight="1">
      <c r="A133" s="53">
        <v>4113</v>
      </c>
      <c r="B133" s="53">
        <v>813100</v>
      </c>
      <c r="C133" s="68" t="s">
        <v>563</v>
      </c>
      <c r="D133" s="101"/>
      <c r="E133" s="101"/>
    </row>
    <row r="134" spans="1:5" s="138" customFormat="1" ht="15" customHeight="1">
      <c r="A134" s="111">
        <v>4114</v>
      </c>
      <c r="B134" s="43">
        <v>820000</v>
      </c>
      <c r="C134" s="66" t="s">
        <v>1181</v>
      </c>
      <c r="D134" s="100">
        <f>D135+D137+D139</f>
        <v>0</v>
      </c>
      <c r="E134" s="100">
        <f>E135+E137+E139</f>
        <v>0</v>
      </c>
    </row>
    <row r="135" spans="1:5" s="138" customFormat="1" ht="15" customHeight="1">
      <c r="A135" s="111">
        <v>4115</v>
      </c>
      <c r="B135" s="43">
        <v>821000</v>
      </c>
      <c r="C135" s="66" t="s">
        <v>1182</v>
      </c>
      <c r="D135" s="100">
        <f>D136</f>
        <v>0</v>
      </c>
      <c r="E135" s="100">
        <f>E136</f>
        <v>0</v>
      </c>
    </row>
    <row r="136" spans="1:5" ht="15" customHeight="1">
      <c r="A136" s="53">
        <v>4116</v>
      </c>
      <c r="B136" s="53">
        <v>821100</v>
      </c>
      <c r="C136" s="68" t="s">
        <v>502</v>
      </c>
      <c r="D136" s="101"/>
      <c r="E136" s="101"/>
    </row>
    <row r="137" spans="1:5" s="138" customFormat="1" ht="15" customHeight="1">
      <c r="A137" s="111">
        <v>4117</v>
      </c>
      <c r="B137" s="43">
        <v>822000</v>
      </c>
      <c r="C137" s="66" t="s">
        <v>1183</v>
      </c>
      <c r="D137" s="100">
        <f>D138</f>
        <v>0</v>
      </c>
      <c r="E137" s="100">
        <f>E138</f>
        <v>0</v>
      </c>
    </row>
    <row r="138" spans="1:5" ht="15" customHeight="1">
      <c r="A138" s="53">
        <v>4118</v>
      </c>
      <c r="B138" s="53">
        <v>822100</v>
      </c>
      <c r="C138" s="68" t="s">
        <v>503</v>
      </c>
      <c r="D138" s="101"/>
      <c r="E138" s="101"/>
    </row>
    <row r="139" spans="1:5" s="138" customFormat="1" ht="15" customHeight="1">
      <c r="A139" s="111">
        <v>4119</v>
      </c>
      <c r="B139" s="43">
        <v>823000</v>
      </c>
      <c r="C139" s="66" t="s">
        <v>1184</v>
      </c>
      <c r="D139" s="100">
        <f>D140</f>
        <v>0</v>
      </c>
      <c r="E139" s="100">
        <f>E140</f>
        <v>0</v>
      </c>
    </row>
    <row r="140" spans="1:5" ht="15" customHeight="1">
      <c r="A140" s="53">
        <v>4120</v>
      </c>
      <c r="B140" s="53">
        <v>823100</v>
      </c>
      <c r="C140" s="68" t="s">
        <v>504</v>
      </c>
      <c r="D140" s="101"/>
      <c r="E140" s="101"/>
    </row>
    <row r="141" spans="1:5" s="138" customFormat="1" ht="15" customHeight="1">
      <c r="A141" s="111">
        <v>4121</v>
      </c>
      <c r="B141" s="43">
        <v>830000</v>
      </c>
      <c r="C141" s="66" t="s">
        <v>1185</v>
      </c>
      <c r="D141" s="100">
        <f>D142</f>
        <v>0</v>
      </c>
      <c r="E141" s="100">
        <f>E142</f>
        <v>0</v>
      </c>
    </row>
    <row r="142" spans="1:5" s="138" customFormat="1" ht="15" customHeight="1">
      <c r="A142" s="111">
        <v>4122</v>
      </c>
      <c r="B142" s="43">
        <v>831000</v>
      </c>
      <c r="C142" s="66" t="s">
        <v>1186</v>
      </c>
      <c r="D142" s="100">
        <f>D143</f>
        <v>0</v>
      </c>
      <c r="E142" s="100">
        <f>E143</f>
        <v>0</v>
      </c>
    </row>
    <row r="143" spans="1:5" ht="15" customHeight="1">
      <c r="A143" s="53">
        <v>4123</v>
      </c>
      <c r="B143" s="123">
        <v>831100</v>
      </c>
      <c r="C143" s="124" t="s">
        <v>390</v>
      </c>
      <c r="D143" s="101"/>
      <c r="E143" s="101"/>
    </row>
    <row r="144" spans="1:5" s="138" customFormat="1" ht="24">
      <c r="A144" s="110">
        <v>4124</v>
      </c>
      <c r="B144" s="120">
        <v>840000</v>
      </c>
      <c r="C144" s="121" t="s">
        <v>1187</v>
      </c>
      <c r="D144" s="106">
        <f>D145+D147+D149</f>
        <v>0</v>
      </c>
      <c r="E144" s="100">
        <f>E145+E147+E149</f>
        <v>0</v>
      </c>
    </row>
    <row r="145" spans="1:5" s="138" customFormat="1" ht="15" customHeight="1">
      <c r="A145" s="111">
        <v>4125</v>
      </c>
      <c r="B145" s="120">
        <v>841000</v>
      </c>
      <c r="C145" s="121" t="s">
        <v>1188</v>
      </c>
      <c r="D145" s="106">
        <f>D146</f>
        <v>0</v>
      </c>
      <c r="E145" s="100">
        <f>E146</f>
        <v>0</v>
      </c>
    </row>
    <row r="146" spans="1:5" ht="15" customHeight="1">
      <c r="A146" s="125">
        <v>4126</v>
      </c>
      <c r="B146" s="122">
        <v>841100</v>
      </c>
      <c r="C146" s="117" t="s">
        <v>391</v>
      </c>
      <c r="D146" s="109"/>
      <c r="E146" s="101"/>
    </row>
    <row r="147" spans="1:5" s="138" customFormat="1" ht="15" customHeight="1">
      <c r="A147" s="111">
        <v>4127</v>
      </c>
      <c r="B147" s="120">
        <v>842000</v>
      </c>
      <c r="C147" s="121" t="s">
        <v>1189</v>
      </c>
      <c r="D147" s="106">
        <f>D148</f>
        <v>0</v>
      </c>
      <c r="E147" s="100">
        <f>E148</f>
        <v>0</v>
      </c>
    </row>
    <row r="148" spans="1:5" ht="15" customHeight="1">
      <c r="A148" s="125">
        <v>4128</v>
      </c>
      <c r="B148" s="122">
        <v>842100</v>
      </c>
      <c r="C148" s="117" t="s">
        <v>392</v>
      </c>
      <c r="D148" s="109"/>
      <c r="E148" s="101"/>
    </row>
    <row r="149" spans="1:5" s="138" customFormat="1" ht="15" customHeight="1">
      <c r="A149" s="111">
        <v>4129</v>
      </c>
      <c r="B149" s="120">
        <v>843000</v>
      </c>
      <c r="C149" s="121" t="s">
        <v>1190</v>
      </c>
      <c r="D149" s="106">
        <f>D150</f>
        <v>0</v>
      </c>
      <c r="E149" s="100">
        <f>E150</f>
        <v>0</v>
      </c>
    </row>
    <row r="150" spans="1:5" ht="15" customHeight="1">
      <c r="A150" s="125">
        <v>4130</v>
      </c>
      <c r="B150" s="122">
        <v>843100</v>
      </c>
      <c r="C150" s="117" t="s">
        <v>393</v>
      </c>
      <c r="D150" s="109"/>
      <c r="E150" s="101"/>
    </row>
    <row r="151" spans="1:5" s="138" customFormat="1" ht="24">
      <c r="A151" s="112">
        <v>4131</v>
      </c>
      <c r="B151" s="120">
        <v>900000</v>
      </c>
      <c r="C151" s="121" t="s">
        <v>1191</v>
      </c>
      <c r="D151" s="106">
        <f>D152+D171</f>
        <v>0</v>
      </c>
      <c r="E151" s="100">
        <f>E152+E171</f>
        <v>0</v>
      </c>
    </row>
    <row r="152" spans="1:5" s="138" customFormat="1" ht="15" customHeight="1">
      <c r="A152" s="110">
        <v>4132</v>
      </c>
      <c r="B152" s="120">
        <v>910000</v>
      </c>
      <c r="C152" s="121" t="s">
        <v>1192</v>
      </c>
      <c r="D152" s="106">
        <f>D153+D163</f>
        <v>0</v>
      </c>
      <c r="E152" s="106">
        <f>E153+E163</f>
        <v>0</v>
      </c>
    </row>
    <row r="153" spans="1:5" s="138" customFormat="1" ht="15" customHeight="1">
      <c r="A153" s="112">
        <v>4133</v>
      </c>
      <c r="B153" s="120">
        <v>911000</v>
      </c>
      <c r="C153" s="121" t="s">
        <v>1193</v>
      </c>
      <c r="D153" s="106">
        <f>SUM(D154:D162)</f>
        <v>0</v>
      </c>
      <c r="E153" s="106">
        <f>SUM(E154:E162)</f>
        <v>0</v>
      </c>
    </row>
    <row r="154" spans="1:5" ht="24">
      <c r="A154" s="125">
        <v>4134</v>
      </c>
      <c r="B154" s="145">
        <v>911100</v>
      </c>
      <c r="C154" s="127" t="s">
        <v>19</v>
      </c>
      <c r="D154" s="101"/>
      <c r="E154" s="101"/>
    </row>
    <row r="155" spans="1:5" ht="15" customHeight="1">
      <c r="A155" s="53">
        <v>4135</v>
      </c>
      <c r="B155" s="53">
        <v>911200</v>
      </c>
      <c r="C155" s="68" t="s">
        <v>20</v>
      </c>
      <c r="D155" s="101"/>
      <c r="E155" s="101"/>
    </row>
    <row r="156" spans="1:5" ht="24">
      <c r="A156" s="125">
        <v>4136</v>
      </c>
      <c r="B156" s="53">
        <v>911300</v>
      </c>
      <c r="C156" s="68" t="s">
        <v>21</v>
      </c>
      <c r="D156" s="101"/>
      <c r="E156" s="101"/>
    </row>
    <row r="157" spans="1:5" ht="15" customHeight="1">
      <c r="A157" s="53">
        <v>4137</v>
      </c>
      <c r="B157" s="53">
        <v>911400</v>
      </c>
      <c r="C157" s="68" t="s">
        <v>22</v>
      </c>
      <c r="D157" s="101"/>
      <c r="E157" s="101"/>
    </row>
    <row r="158" spans="1:5" ht="15" customHeight="1">
      <c r="A158" s="125">
        <v>4138</v>
      </c>
      <c r="B158" s="53">
        <v>911500</v>
      </c>
      <c r="C158" s="68" t="s">
        <v>1134</v>
      </c>
      <c r="D158" s="101"/>
      <c r="E158" s="101"/>
    </row>
    <row r="159" spans="1:5" ht="15" customHeight="1">
      <c r="A159" s="53">
        <v>4139</v>
      </c>
      <c r="B159" s="53">
        <v>911600</v>
      </c>
      <c r="C159" s="68" t="s">
        <v>564</v>
      </c>
      <c r="D159" s="101"/>
      <c r="E159" s="101"/>
    </row>
    <row r="160" spans="1:5" ht="15" customHeight="1">
      <c r="A160" s="125">
        <v>4140</v>
      </c>
      <c r="B160" s="53">
        <v>911700</v>
      </c>
      <c r="C160" s="68" t="s">
        <v>23</v>
      </c>
      <c r="D160" s="101"/>
      <c r="E160" s="101"/>
    </row>
    <row r="161" spans="1:5" ht="15" customHeight="1">
      <c r="A161" s="53">
        <v>4141</v>
      </c>
      <c r="B161" s="53">
        <v>911800</v>
      </c>
      <c r="C161" s="68" t="s">
        <v>24</v>
      </c>
      <c r="D161" s="101"/>
      <c r="E161" s="101"/>
    </row>
    <row r="162" spans="1:5" ht="15" customHeight="1">
      <c r="A162" s="125">
        <v>4142</v>
      </c>
      <c r="B162" s="53">
        <v>911900</v>
      </c>
      <c r="C162" s="68" t="s">
        <v>183</v>
      </c>
      <c r="D162" s="101"/>
      <c r="E162" s="101"/>
    </row>
    <row r="163" spans="1:5" s="138" customFormat="1" ht="24">
      <c r="A163" s="111">
        <v>4143</v>
      </c>
      <c r="B163" s="43">
        <v>912000</v>
      </c>
      <c r="C163" s="66" t="s">
        <v>1194</v>
      </c>
      <c r="D163" s="100">
        <f>SUM(D164:D170)</f>
        <v>0</v>
      </c>
      <c r="E163" s="100">
        <f>SUM(E164:E170)</f>
        <v>0</v>
      </c>
    </row>
    <row r="164" spans="1:5" ht="15" customHeight="1">
      <c r="A164" s="125">
        <v>4144</v>
      </c>
      <c r="B164" s="53">
        <v>912100</v>
      </c>
      <c r="C164" s="68" t="s">
        <v>680</v>
      </c>
      <c r="D164" s="101"/>
      <c r="E164" s="101"/>
    </row>
    <row r="165" spans="1:5" ht="15" customHeight="1">
      <c r="A165" s="53">
        <v>4145</v>
      </c>
      <c r="B165" s="53">
        <v>912200</v>
      </c>
      <c r="C165" s="68" t="s">
        <v>184</v>
      </c>
      <c r="D165" s="101"/>
      <c r="E165" s="101"/>
    </row>
    <row r="166" spans="1:5" ht="15" customHeight="1">
      <c r="A166" s="125">
        <v>4146</v>
      </c>
      <c r="B166" s="53">
        <v>912300</v>
      </c>
      <c r="C166" s="68" t="s">
        <v>185</v>
      </c>
      <c r="D166" s="101"/>
      <c r="E166" s="101"/>
    </row>
    <row r="167" spans="1:5" ht="15" customHeight="1">
      <c r="A167" s="53">
        <v>4147</v>
      </c>
      <c r="B167" s="53">
        <v>912400</v>
      </c>
      <c r="C167" s="68" t="s">
        <v>1135</v>
      </c>
      <c r="D167" s="101"/>
      <c r="E167" s="101"/>
    </row>
    <row r="168" spans="1:5" ht="15" customHeight="1">
      <c r="A168" s="125">
        <v>4148</v>
      </c>
      <c r="B168" s="53">
        <v>912500</v>
      </c>
      <c r="C168" s="68" t="s">
        <v>591</v>
      </c>
      <c r="D168" s="101"/>
      <c r="E168" s="101"/>
    </row>
    <row r="169" spans="1:5" ht="15" customHeight="1">
      <c r="A169" s="53">
        <v>4149</v>
      </c>
      <c r="B169" s="53">
        <v>912600</v>
      </c>
      <c r="C169" s="68" t="s">
        <v>592</v>
      </c>
      <c r="D169" s="101"/>
      <c r="E169" s="101"/>
    </row>
    <row r="170" spans="1:5" ht="15" customHeight="1">
      <c r="A170" s="125">
        <v>4150</v>
      </c>
      <c r="B170" s="123">
        <v>912900</v>
      </c>
      <c r="C170" s="124" t="s">
        <v>593</v>
      </c>
      <c r="D170" s="101"/>
      <c r="E170" s="101"/>
    </row>
    <row r="171" spans="1:5" s="138" customFormat="1" ht="24">
      <c r="A171" s="112">
        <v>4151</v>
      </c>
      <c r="B171" s="120">
        <v>920000</v>
      </c>
      <c r="C171" s="121" t="s">
        <v>1195</v>
      </c>
      <c r="D171" s="106">
        <f>D172+D182</f>
        <v>0</v>
      </c>
      <c r="E171" s="100">
        <f>E172+E182</f>
        <v>0</v>
      </c>
    </row>
    <row r="172" spans="1:5" s="138" customFormat="1" ht="24">
      <c r="A172" s="112">
        <v>4152</v>
      </c>
      <c r="B172" s="120">
        <v>921000</v>
      </c>
      <c r="C172" s="121" t="s">
        <v>1196</v>
      </c>
      <c r="D172" s="106">
        <f>SUM(D173:D181)</f>
        <v>0</v>
      </c>
      <c r="E172" s="100">
        <f>SUM(E173:E181)</f>
        <v>0</v>
      </c>
    </row>
    <row r="173" spans="1:5" ht="15" customHeight="1">
      <c r="A173" s="53">
        <v>4153</v>
      </c>
      <c r="B173" s="145">
        <v>921100</v>
      </c>
      <c r="C173" s="127" t="s">
        <v>594</v>
      </c>
      <c r="D173" s="101"/>
      <c r="E173" s="101"/>
    </row>
    <row r="174" spans="1:5" ht="15" customHeight="1">
      <c r="A174" s="125">
        <v>4154</v>
      </c>
      <c r="B174" s="53">
        <v>921200</v>
      </c>
      <c r="C174" s="68" t="s">
        <v>595</v>
      </c>
      <c r="D174" s="101"/>
      <c r="E174" s="101"/>
    </row>
    <row r="175" spans="1:5" ht="24">
      <c r="A175" s="53">
        <v>4155</v>
      </c>
      <c r="B175" s="53">
        <v>921300</v>
      </c>
      <c r="C175" s="68" t="s">
        <v>596</v>
      </c>
      <c r="D175" s="101"/>
      <c r="E175" s="101"/>
    </row>
    <row r="176" spans="1:5" ht="15" customHeight="1">
      <c r="A176" s="125">
        <v>4156</v>
      </c>
      <c r="B176" s="53">
        <v>921400</v>
      </c>
      <c r="C176" s="68" t="s">
        <v>1136</v>
      </c>
      <c r="D176" s="101"/>
      <c r="E176" s="101"/>
    </row>
    <row r="177" spans="1:5" ht="24">
      <c r="A177" s="53">
        <v>4157</v>
      </c>
      <c r="B177" s="53">
        <v>921500</v>
      </c>
      <c r="C177" s="68" t="s">
        <v>334</v>
      </c>
      <c r="D177" s="101"/>
      <c r="E177" s="101"/>
    </row>
    <row r="178" spans="1:5" ht="24">
      <c r="A178" s="125">
        <v>4158</v>
      </c>
      <c r="B178" s="53">
        <v>921600</v>
      </c>
      <c r="C178" s="68" t="s">
        <v>25</v>
      </c>
      <c r="D178" s="101"/>
      <c r="E178" s="101"/>
    </row>
    <row r="179" spans="1:5" ht="24">
      <c r="A179" s="53">
        <v>4159</v>
      </c>
      <c r="B179" s="53">
        <v>921700</v>
      </c>
      <c r="C179" s="68" t="s">
        <v>284</v>
      </c>
      <c r="D179" s="101"/>
      <c r="E179" s="101"/>
    </row>
    <row r="180" spans="1:5" ht="24">
      <c r="A180" s="125">
        <v>4160</v>
      </c>
      <c r="B180" s="53">
        <v>921800</v>
      </c>
      <c r="C180" s="68" t="s">
        <v>285</v>
      </c>
      <c r="D180" s="101"/>
      <c r="E180" s="101"/>
    </row>
    <row r="181" spans="1:5" ht="12.75">
      <c r="A181" s="53">
        <v>4161</v>
      </c>
      <c r="B181" s="123">
        <v>921900</v>
      </c>
      <c r="C181" s="124" t="s">
        <v>41</v>
      </c>
      <c r="D181" s="101"/>
      <c r="E181" s="101"/>
    </row>
    <row r="182" spans="1:5" s="138" customFormat="1" ht="24">
      <c r="A182" s="112">
        <v>4162</v>
      </c>
      <c r="B182" s="120">
        <v>922000</v>
      </c>
      <c r="C182" s="121" t="s">
        <v>1197</v>
      </c>
      <c r="D182" s="106">
        <f>SUM(D183:D190)</f>
        <v>0</v>
      </c>
      <c r="E182" s="106">
        <f>SUM(E183:E190)</f>
        <v>0</v>
      </c>
    </row>
    <row r="183" spans="1:5" ht="15" customHeight="1">
      <c r="A183" s="53">
        <v>4163</v>
      </c>
      <c r="B183" s="145">
        <v>922100</v>
      </c>
      <c r="C183" s="127" t="s">
        <v>42</v>
      </c>
      <c r="D183" s="101"/>
      <c r="E183" s="101"/>
    </row>
    <row r="184" spans="1:5" ht="15" customHeight="1">
      <c r="A184" s="125">
        <v>4164</v>
      </c>
      <c r="B184" s="53">
        <v>922200</v>
      </c>
      <c r="C184" s="68" t="s">
        <v>43</v>
      </c>
      <c r="D184" s="101"/>
      <c r="E184" s="101"/>
    </row>
    <row r="185" spans="1:5" ht="15" customHeight="1">
      <c r="A185" s="53">
        <v>4165</v>
      </c>
      <c r="B185" s="53">
        <v>922300</v>
      </c>
      <c r="C185" s="68" t="s">
        <v>96</v>
      </c>
      <c r="D185" s="101"/>
      <c r="E185" s="101"/>
    </row>
    <row r="186" spans="1:5" ht="15" customHeight="1">
      <c r="A186" s="125">
        <v>4166</v>
      </c>
      <c r="B186" s="53">
        <v>922400</v>
      </c>
      <c r="C186" s="68" t="s">
        <v>97</v>
      </c>
      <c r="D186" s="101"/>
      <c r="E186" s="101"/>
    </row>
    <row r="187" spans="1:5" ht="24">
      <c r="A187" s="53">
        <v>4167</v>
      </c>
      <c r="B187" s="53">
        <v>922500</v>
      </c>
      <c r="C187" s="68" t="s">
        <v>188</v>
      </c>
      <c r="D187" s="101"/>
      <c r="E187" s="101"/>
    </row>
    <row r="188" spans="1:5" ht="24">
      <c r="A188" s="125">
        <v>4168</v>
      </c>
      <c r="B188" s="53">
        <v>922600</v>
      </c>
      <c r="C188" s="68" t="s">
        <v>579</v>
      </c>
      <c r="D188" s="101"/>
      <c r="E188" s="101"/>
    </row>
    <row r="189" spans="1:5" ht="15" customHeight="1">
      <c r="A189" s="53">
        <v>4169</v>
      </c>
      <c r="B189" s="123">
        <v>922700</v>
      </c>
      <c r="C189" s="124" t="s">
        <v>580</v>
      </c>
      <c r="D189" s="101"/>
      <c r="E189" s="101"/>
    </row>
    <row r="190" spans="1:5" ht="15" customHeight="1">
      <c r="A190" s="125">
        <v>4170</v>
      </c>
      <c r="B190" s="122">
        <v>922800</v>
      </c>
      <c r="C190" s="117" t="s">
        <v>335</v>
      </c>
      <c r="D190" s="109"/>
      <c r="E190" s="101"/>
    </row>
    <row r="191" spans="1:5" s="148" customFormat="1" ht="15" customHeight="1">
      <c r="A191" s="43">
        <v>4171</v>
      </c>
      <c r="B191" s="146"/>
      <c r="C191" s="147" t="s">
        <v>1198</v>
      </c>
      <c r="D191" s="100">
        <f>D192+D360+D406</f>
        <v>281113</v>
      </c>
      <c r="E191" s="100">
        <f>E192+E360+E406</f>
        <v>310536</v>
      </c>
    </row>
    <row r="192" spans="1:5" s="148" customFormat="1" ht="24">
      <c r="A192" s="112">
        <v>4172</v>
      </c>
      <c r="B192" s="43">
        <v>400000</v>
      </c>
      <c r="C192" s="66" t="s">
        <v>1199</v>
      </c>
      <c r="D192" s="100">
        <f>D193+D215+D260+D275+D299+D312+D328+D343</f>
        <v>278417</v>
      </c>
      <c r="E192" s="100">
        <f>E193+E215+E260+E275+E299+E312+E328+E343</f>
        <v>308847</v>
      </c>
    </row>
    <row r="193" spans="1:5" s="138" customFormat="1" ht="24">
      <c r="A193" s="111">
        <v>4173</v>
      </c>
      <c r="B193" s="43">
        <v>410000</v>
      </c>
      <c r="C193" s="66" t="s">
        <v>1200</v>
      </c>
      <c r="D193" s="100">
        <f>D194+D196+D200+D202+D207+D209+D211+D213</f>
        <v>209538</v>
      </c>
      <c r="E193" s="100">
        <f>E194+E196+E200+E202+E207+E209+E211+E213</f>
        <v>234130</v>
      </c>
    </row>
    <row r="194" spans="1:5" s="138" customFormat="1" ht="24">
      <c r="A194" s="112">
        <v>4174</v>
      </c>
      <c r="B194" s="43">
        <v>411000</v>
      </c>
      <c r="C194" s="66" t="s">
        <v>1201</v>
      </c>
      <c r="D194" s="100">
        <f>D195</f>
        <v>167214</v>
      </c>
      <c r="E194" s="100">
        <f>E195</f>
        <v>188805</v>
      </c>
    </row>
    <row r="195" spans="1:5" ht="15" customHeight="1">
      <c r="A195" s="53">
        <v>4175</v>
      </c>
      <c r="B195" s="53">
        <v>411100</v>
      </c>
      <c r="C195" s="68" t="s">
        <v>336</v>
      </c>
      <c r="D195" s="101">
        <v>167214</v>
      </c>
      <c r="E195" s="101">
        <v>188805</v>
      </c>
    </row>
    <row r="196" spans="1:5" s="138" customFormat="1" ht="24">
      <c r="A196" s="112">
        <v>4176</v>
      </c>
      <c r="B196" s="43">
        <v>412000</v>
      </c>
      <c r="C196" s="66" t="s">
        <v>1202</v>
      </c>
      <c r="D196" s="100">
        <f>SUM(D197:D199)</f>
        <v>30621</v>
      </c>
      <c r="E196" s="100">
        <f>SUM(E197:E199)</f>
        <v>34621</v>
      </c>
    </row>
    <row r="197" spans="1:5" ht="15" customHeight="1">
      <c r="A197" s="53">
        <v>4177</v>
      </c>
      <c r="B197" s="53">
        <v>412100</v>
      </c>
      <c r="C197" s="68" t="s">
        <v>1037</v>
      </c>
      <c r="D197" s="101">
        <v>20745</v>
      </c>
      <c r="E197" s="101">
        <v>23480</v>
      </c>
    </row>
    <row r="198" spans="1:5" ht="15" customHeight="1">
      <c r="A198" s="125">
        <v>4178</v>
      </c>
      <c r="B198" s="53">
        <v>412200</v>
      </c>
      <c r="C198" s="68" t="s">
        <v>16</v>
      </c>
      <c r="D198" s="101">
        <v>8621</v>
      </c>
      <c r="E198" s="101">
        <v>9725</v>
      </c>
    </row>
    <row r="199" spans="1:5" ht="15" customHeight="1">
      <c r="A199" s="53">
        <v>4179</v>
      </c>
      <c r="B199" s="53">
        <v>412300</v>
      </c>
      <c r="C199" s="68" t="s">
        <v>17</v>
      </c>
      <c r="D199" s="101">
        <v>1255</v>
      </c>
      <c r="E199" s="101">
        <v>1416</v>
      </c>
    </row>
    <row r="200" spans="1:5" s="138" customFormat="1" ht="15" customHeight="1">
      <c r="A200" s="112">
        <v>4180</v>
      </c>
      <c r="B200" s="43">
        <v>413000</v>
      </c>
      <c r="C200" s="66" t="s">
        <v>1203</v>
      </c>
      <c r="D200" s="100">
        <f>D201</f>
        <v>0</v>
      </c>
      <c r="E200" s="100">
        <f>E201</f>
        <v>0</v>
      </c>
    </row>
    <row r="201" spans="1:5" ht="15" customHeight="1">
      <c r="A201" s="53">
        <v>4181</v>
      </c>
      <c r="B201" s="53">
        <v>413100</v>
      </c>
      <c r="C201" s="68" t="s">
        <v>18</v>
      </c>
      <c r="D201" s="101"/>
      <c r="E201" s="101"/>
    </row>
    <row r="202" spans="1:5" s="138" customFormat="1" ht="15" customHeight="1">
      <c r="A202" s="112">
        <v>4182</v>
      </c>
      <c r="B202" s="43">
        <v>414000</v>
      </c>
      <c r="C202" s="66" t="s">
        <v>1204</v>
      </c>
      <c r="D202" s="100">
        <f>SUM(D203:D206)</f>
        <v>1916</v>
      </c>
      <c r="E202" s="100">
        <f>SUM(E203:E206)</f>
        <v>1024</v>
      </c>
    </row>
    <row r="203" spans="1:5" ht="15" customHeight="1">
      <c r="A203" s="53">
        <v>4183</v>
      </c>
      <c r="B203" s="53">
        <v>414100</v>
      </c>
      <c r="C203" s="68" t="s">
        <v>337</v>
      </c>
      <c r="D203" s="101">
        <v>69</v>
      </c>
      <c r="E203" s="101">
        <v>2</v>
      </c>
    </row>
    <row r="204" spans="1:5" ht="15" customHeight="1">
      <c r="A204" s="125">
        <v>4184</v>
      </c>
      <c r="B204" s="53">
        <v>414200</v>
      </c>
      <c r="C204" s="68" t="s">
        <v>9</v>
      </c>
      <c r="D204" s="101"/>
      <c r="E204" s="101"/>
    </row>
    <row r="205" spans="1:5" ht="15" customHeight="1">
      <c r="A205" s="53">
        <v>4185</v>
      </c>
      <c r="B205" s="53">
        <v>414300</v>
      </c>
      <c r="C205" s="68" t="s">
        <v>10</v>
      </c>
      <c r="D205" s="101">
        <v>1847</v>
      </c>
      <c r="E205" s="101">
        <v>1022</v>
      </c>
    </row>
    <row r="206" spans="1:5" ht="24">
      <c r="A206" s="125">
        <v>4186</v>
      </c>
      <c r="B206" s="53">
        <v>414400</v>
      </c>
      <c r="C206" s="68" t="s">
        <v>517</v>
      </c>
      <c r="D206" s="101"/>
      <c r="E206" s="101"/>
    </row>
    <row r="207" spans="1:5" s="138" customFormat="1" ht="15" customHeight="1">
      <c r="A207" s="111">
        <v>4187</v>
      </c>
      <c r="B207" s="43">
        <v>415000</v>
      </c>
      <c r="C207" s="66" t="s">
        <v>1205</v>
      </c>
      <c r="D207" s="100">
        <f>D208</f>
        <v>6070</v>
      </c>
      <c r="E207" s="100">
        <f>E208</f>
        <v>5646</v>
      </c>
    </row>
    <row r="208" spans="1:5" ht="15" customHeight="1">
      <c r="A208" s="125">
        <v>4188</v>
      </c>
      <c r="B208" s="53">
        <v>415100</v>
      </c>
      <c r="C208" s="68" t="s">
        <v>518</v>
      </c>
      <c r="D208" s="101">
        <v>6070</v>
      </c>
      <c r="E208" s="101">
        <v>5646</v>
      </c>
    </row>
    <row r="209" spans="1:5" s="138" customFormat="1" ht="24">
      <c r="A209" s="111">
        <v>4189</v>
      </c>
      <c r="B209" s="43">
        <v>416000</v>
      </c>
      <c r="C209" s="66" t="s">
        <v>1206</v>
      </c>
      <c r="D209" s="100">
        <f>D210</f>
        <v>3717</v>
      </c>
      <c r="E209" s="100">
        <f>E210</f>
        <v>4034</v>
      </c>
    </row>
    <row r="210" spans="1:5" ht="15" customHeight="1">
      <c r="A210" s="125">
        <v>4190</v>
      </c>
      <c r="B210" s="53">
        <v>416100</v>
      </c>
      <c r="C210" s="68" t="s">
        <v>519</v>
      </c>
      <c r="D210" s="101">
        <v>3717</v>
      </c>
      <c r="E210" s="101">
        <v>4034</v>
      </c>
    </row>
    <row r="211" spans="1:5" s="138" customFormat="1" ht="15" customHeight="1">
      <c r="A211" s="111">
        <v>4191</v>
      </c>
      <c r="B211" s="43">
        <v>417000</v>
      </c>
      <c r="C211" s="66" t="s">
        <v>1207</v>
      </c>
      <c r="D211" s="100">
        <f>D212</f>
        <v>0</v>
      </c>
      <c r="E211" s="100">
        <f>E212</f>
        <v>0</v>
      </c>
    </row>
    <row r="212" spans="1:5" ht="15" customHeight="1">
      <c r="A212" s="53">
        <v>4192</v>
      </c>
      <c r="B212" s="53">
        <v>417100</v>
      </c>
      <c r="C212" s="68" t="s">
        <v>12</v>
      </c>
      <c r="D212" s="101"/>
      <c r="E212" s="101"/>
    </row>
    <row r="213" spans="1:5" s="138" customFormat="1" ht="15" customHeight="1">
      <c r="A213" s="111">
        <v>4193</v>
      </c>
      <c r="B213" s="43">
        <v>418000</v>
      </c>
      <c r="C213" s="66" t="s">
        <v>1208</v>
      </c>
      <c r="D213" s="100">
        <f>D214</f>
        <v>0</v>
      </c>
      <c r="E213" s="100">
        <f>E214</f>
        <v>0</v>
      </c>
    </row>
    <row r="214" spans="1:5" ht="15" customHeight="1">
      <c r="A214" s="53">
        <v>4194</v>
      </c>
      <c r="B214" s="53">
        <v>418100</v>
      </c>
      <c r="C214" s="68" t="s">
        <v>11</v>
      </c>
      <c r="D214" s="101"/>
      <c r="E214" s="101"/>
    </row>
    <row r="215" spans="1:5" s="148" customFormat="1" ht="24">
      <c r="A215" s="111">
        <v>4195</v>
      </c>
      <c r="B215" s="43">
        <v>420000</v>
      </c>
      <c r="C215" s="66" t="s">
        <v>1209</v>
      </c>
      <c r="D215" s="100">
        <f>D216+D224+D230+D239+D247+D250</f>
        <v>66546</v>
      </c>
      <c r="E215" s="100">
        <f>E216+E224+E230+E239+E247+E250</f>
        <v>73894</v>
      </c>
    </row>
    <row r="216" spans="1:5" s="148" customFormat="1" ht="12.75">
      <c r="A216" s="111">
        <v>4196</v>
      </c>
      <c r="B216" s="43">
        <v>421000</v>
      </c>
      <c r="C216" s="66" t="s">
        <v>1210</v>
      </c>
      <c r="D216" s="100">
        <f>SUM(D217:D223)</f>
        <v>18121</v>
      </c>
      <c r="E216" s="100">
        <f>SUM(E217:E223)</f>
        <v>20008</v>
      </c>
    </row>
    <row r="217" spans="1:5" ht="12.75">
      <c r="A217" s="115">
        <v>4197</v>
      </c>
      <c r="B217" s="53">
        <v>421100</v>
      </c>
      <c r="C217" s="68" t="s">
        <v>13</v>
      </c>
      <c r="D217" s="101">
        <v>514</v>
      </c>
      <c r="E217" s="101">
        <v>517</v>
      </c>
    </row>
    <row r="218" spans="1:5" ht="12.75">
      <c r="A218" s="53">
        <v>4198</v>
      </c>
      <c r="B218" s="53">
        <v>421200</v>
      </c>
      <c r="C218" s="68" t="s">
        <v>14</v>
      </c>
      <c r="D218" s="101">
        <v>14638</v>
      </c>
      <c r="E218" s="101">
        <v>16144</v>
      </c>
    </row>
    <row r="219" spans="1:5" ht="12.75">
      <c r="A219" s="115">
        <v>4199</v>
      </c>
      <c r="B219" s="53">
        <v>421300</v>
      </c>
      <c r="C219" s="68" t="s">
        <v>15</v>
      </c>
      <c r="D219" s="101">
        <v>1724</v>
      </c>
      <c r="E219" s="101">
        <v>2075</v>
      </c>
    </row>
    <row r="220" spans="1:5" ht="12.75">
      <c r="A220" s="53">
        <v>4200</v>
      </c>
      <c r="B220" s="53">
        <v>421400</v>
      </c>
      <c r="C220" s="68" t="s">
        <v>61</v>
      </c>
      <c r="D220" s="101">
        <v>981</v>
      </c>
      <c r="E220" s="101">
        <v>996</v>
      </c>
    </row>
    <row r="221" spans="1:5" ht="12.75">
      <c r="A221" s="115">
        <v>4201</v>
      </c>
      <c r="B221" s="53">
        <v>421500</v>
      </c>
      <c r="C221" s="68" t="s">
        <v>62</v>
      </c>
      <c r="D221" s="101">
        <v>264</v>
      </c>
      <c r="E221" s="101">
        <v>276</v>
      </c>
    </row>
    <row r="222" spans="1:5" ht="12.75">
      <c r="A222" s="53">
        <v>4202</v>
      </c>
      <c r="B222" s="53">
        <v>421600</v>
      </c>
      <c r="C222" s="68" t="s">
        <v>63</v>
      </c>
      <c r="D222" s="101"/>
      <c r="E222" s="101"/>
    </row>
    <row r="223" spans="1:5" s="149" customFormat="1" ht="12.75">
      <c r="A223" s="115">
        <v>4203</v>
      </c>
      <c r="B223" s="53">
        <v>421900</v>
      </c>
      <c r="C223" s="68" t="s">
        <v>514</v>
      </c>
      <c r="D223" s="101"/>
      <c r="E223" s="101"/>
    </row>
    <row r="224" spans="1:5" s="148" customFormat="1" ht="12.75">
      <c r="A224" s="111">
        <v>4204</v>
      </c>
      <c r="B224" s="43">
        <v>422000</v>
      </c>
      <c r="C224" s="66" t="s">
        <v>1211</v>
      </c>
      <c r="D224" s="100">
        <f>SUM(D225:D229)</f>
        <v>1834</v>
      </c>
      <c r="E224" s="100">
        <f>SUM(E225:E229)</f>
        <v>2102</v>
      </c>
    </row>
    <row r="225" spans="1:5" ht="12.75">
      <c r="A225" s="115">
        <v>4205</v>
      </c>
      <c r="B225" s="53">
        <v>422100</v>
      </c>
      <c r="C225" s="68" t="s">
        <v>8</v>
      </c>
      <c r="D225" s="101">
        <v>706</v>
      </c>
      <c r="E225" s="101">
        <v>798</v>
      </c>
    </row>
    <row r="226" spans="1:5" ht="12.75">
      <c r="A226" s="53">
        <v>4206</v>
      </c>
      <c r="B226" s="53">
        <v>422200</v>
      </c>
      <c r="C226" s="68" t="s">
        <v>277</v>
      </c>
      <c r="D226" s="101"/>
      <c r="E226" s="101"/>
    </row>
    <row r="227" spans="1:5" ht="12.75">
      <c r="A227" s="115">
        <v>4207</v>
      </c>
      <c r="B227" s="123">
        <v>422300</v>
      </c>
      <c r="C227" s="124" t="s">
        <v>278</v>
      </c>
      <c r="D227" s="101">
        <v>1128</v>
      </c>
      <c r="E227" s="101">
        <v>1304</v>
      </c>
    </row>
    <row r="228" spans="1:5" ht="12.75">
      <c r="A228" s="53">
        <v>4208</v>
      </c>
      <c r="B228" s="122">
        <v>422400</v>
      </c>
      <c r="C228" s="117" t="s">
        <v>520</v>
      </c>
      <c r="D228" s="109"/>
      <c r="E228" s="101"/>
    </row>
    <row r="229" spans="1:5" ht="12.75">
      <c r="A229" s="115">
        <v>4209</v>
      </c>
      <c r="B229" s="145">
        <v>422900</v>
      </c>
      <c r="C229" s="127" t="s">
        <v>279</v>
      </c>
      <c r="D229" s="101"/>
      <c r="E229" s="101"/>
    </row>
    <row r="230" spans="1:5" s="148" customFormat="1" ht="12.75">
      <c r="A230" s="111">
        <v>4210</v>
      </c>
      <c r="B230" s="43">
        <v>423000</v>
      </c>
      <c r="C230" s="66" t="s">
        <v>1212</v>
      </c>
      <c r="D230" s="100">
        <f>SUM(D231:D238)</f>
        <v>2483</v>
      </c>
      <c r="E230" s="100">
        <f>SUM(E231:E238)</f>
        <v>3301</v>
      </c>
    </row>
    <row r="231" spans="1:5" ht="12.75">
      <c r="A231" s="115">
        <v>4211</v>
      </c>
      <c r="B231" s="53">
        <v>423100</v>
      </c>
      <c r="C231" s="68" t="s">
        <v>280</v>
      </c>
      <c r="D231" s="101"/>
      <c r="E231" s="101"/>
    </row>
    <row r="232" spans="1:5" ht="12.75">
      <c r="A232" s="53">
        <v>4212</v>
      </c>
      <c r="B232" s="53">
        <v>423200</v>
      </c>
      <c r="C232" s="68" t="s">
        <v>281</v>
      </c>
      <c r="D232" s="101">
        <v>617</v>
      </c>
      <c r="E232" s="101">
        <v>904</v>
      </c>
    </row>
    <row r="233" spans="1:5" ht="12.75">
      <c r="A233" s="115">
        <v>4213</v>
      </c>
      <c r="B233" s="53">
        <v>423300</v>
      </c>
      <c r="C233" s="68" t="s">
        <v>282</v>
      </c>
      <c r="D233" s="101">
        <v>907</v>
      </c>
      <c r="E233" s="101">
        <v>1158</v>
      </c>
    </row>
    <row r="234" spans="1:5" ht="12.75">
      <c r="A234" s="53">
        <v>4214</v>
      </c>
      <c r="B234" s="53">
        <v>423400</v>
      </c>
      <c r="C234" s="68" t="s">
        <v>549</v>
      </c>
      <c r="D234" s="101">
        <v>12</v>
      </c>
      <c r="E234" s="101">
        <v>43</v>
      </c>
    </row>
    <row r="235" spans="1:5" ht="12.75">
      <c r="A235" s="115">
        <v>4215</v>
      </c>
      <c r="B235" s="53">
        <v>423500</v>
      </c>
      <c r="C235" s="68" t="s">
        <v>305</v>
      </c>
      <c r="D235" s="101">
        <v>186</v>
      </c>
      <c r="E235" s="101">
        <v>277</v>
      </c>
    </row>
    <row r="236" spans="1:5" ht="12.75">
      <c r="A236" s="53">
        <v>4216</v>
      </c>
      <c r="B236" s="53">
        <v>423600</v>
      </c>
      <c r="C236" s="68" t="s">
        <v>565</v>
      </c>
      <c r="D236" s="101"/>
      <c r="E236" s="101"/>
    </row>
    <row r="237" spans="1:5" ht="12.75">
      <c r="A237" s="115">
        <v>4217</v>
      </c>
      <c r="B237" s="53">
        <v>423700</v>
      </c>
      <c r="C237" s="68" t="s">
        <v>566</v>
      </c>
      <c r="D237" s="101">
        <v>397</v>
      </c>
      <c r="E237" s="101">
        <v>399</v>
      </c>
    </row>
    <row r="238" spans="1:5" ht="12.75">
      <c r="A238" s="53">
        <v>4218</v>
      </c>
      <c r="B238" s="53">
        <v>423900</v>
      </c>
      <c r="C238" s="68" t="s">
        <v>567</v>
      </c>
      <c r="D238" s="101">
        <v>364</v>
      </c>
      <c r="E238" s="101">
        <v>520</v>
      </c>
    </row>
    <row r="239" spans="1:5" s="148" customFormat="1" ht="12.75">
      <c r="A239" s="111">
        <v>4219</v>
      </c>
      <c r="B239" s="43">
        <v>424000</v>
      </c>
      <c r="C239" s="66" t="s">
        <v>1213</v>
      </c>
      <c r="D239" s="100">
        <f>SUM(D240:D246)</f>
        <v>0</v>
      </c>
      <c r="E239" s="100">
        <f>SUM(E240:E246)</f>
        <v>0</v>
      </c>
    </row>
    <row r="240" spans="1:5" ht="12.75">
      <c r="A240" s="53">
        <v>4220</v>
      </c>
      <c r="B240" s="53">
        <v>424100</v>
      </c>
      <c r="C240" s="68" t="s">
        <v>568</v>
      </c>
      <c r="D240" s="101"/>
      <c r="E240" s="101"/>
    </row>
    <row r="241" spans="1:5" ht="12.75">
      <c r="A241" s="115">
        <v>4221</v>
      </c>
      <c r="B241" s="53">
        <v>424200</v>
      </c>
      <c r="C241" s="68" t="s">
        <v>569</v>
      </c>
      <c r="D241" s="101"/>
      <c r="E241" s="101"/>
    </row>
    <row r="242" spans="1:5" ht="12.75">
      <c r="A242" s="53">
        <v>4222</v>
      </c>
      <c r="B242" s="53">
        <v>424300</v>
      </c>
      <c r="C242" s="68" t="s">
        <v>570</v>
      </c>
      <c r="D242" s="101"/>
      <c r="E242" s="101"/>
    </row>
    <row r="243" spans="1:5" ht="12.75">
      <c r="A243" s="115">
        <v>4223</v>
      </c>
      <c r="B243" s="53">
        <v>424400</v>
      </c>
      <c r="C243" s="68" t="s">
        <v>430</v>
      </c>
      <c r="D243" s="101"/>
      <c r="E243" s="101"/>
    </row>
    <row r="244" spans="1:5" ht="24">
      <c r="A244" s="53">
        <v>4224</v>
      </c>
      <c r="B244" s="53">
        <v>424500</v>
      </c>
      <c r="C244" s="68" t="s">
        <v>431</v>
      </c>
      <c r="D244" s="101"/>
      <c r="E244" s="101"/>
    </row>
    <row r="245" spans="1:5" ht="12.75">
      <c r="A245" s="115">
        <v>4225</v>
      </c>
      <c r="B245" s="53">
        <v>424600</v>
      </c>
      <c r="C245" s="68" t="s">
        <v>323</v>
      </c>
      <c r="D245" s="101"/>
      <c r="E245" s="101"/>
    </row>
    <row r="246" spans="1:5" ht="12.75">
      <c r="A246" s="53">
        <v>4226</v>
      </c>
      <c r="B246" s="53">
        <v>424900</v>
      </c>
      <c r="C246" s="68" t="s">
        <v>324</v>
      </c>
      <c r="D246" s="101"/>
      <c r="E246" s="101"/>
    </row>
    <row r="247" spans="1:5" s="148" customFormat="1" ht="24">
      <c r="A247" s="111">
        <v>4227</v>
      </c>
      <c r="B247" s="43">
        <v>425000</v>
      </c>
      <c r="C247" s="66" t="s">
        <v>1214</v>
      </c>
      <c r="D247" s="100">
        <f>D248+D249</f>
        <v>4793</v>
      </c>
      <c r="E247" s="100">
        <f>E248+E249</f>
        <v>3760</v>
      </c>
    </row>
    <row r="248" spans="1:5" ht="12.75">
      <c r="A248" s="53">
        <v>4228</v>
      </c>
      <c r="B248" s="53">
        <v>425100</v>
      </c>
      <c r="C248" s="68" t="s">
        <v>1215</v>
      </c>
      <c r="D248" s="101">
        <v>1484</v>
      </c>
      <c r="E248" s="101">
        <v>1112</v>
      </c>
    </row>
    <row r="249" spans="1:5" ht="12.75">
      <c r="A249" s="115">
        <v>4229</v>
      </c>
      <c r="B249" s="53">
        <v>425200</v>
      </c>
      <c r="C249" s="68" t="s">
        <v>92</v>
      </c>
      <c r="D249" s="101">
        <v>3309</v>
      </c>
      <c r="E249" s="101">
        <v>2648</v>
      </c>
    </row>
    <row r="250" spans="1:5" s="148" customFormat="1" ht="12.75">
      <c r="A250" s="111">
        <v>4230</v>
      </c>
      <c r="B250" s="43">
        <v>426000</v>
      </c>
      <c r="C250" s="66" t="s">
        <v>1216</v>
      </c>
      <c r="D250" s="100">
        <f>SUM(D251:D259)</f>
        <v>39315</v>
      </c>
      <c r="E250" s="100">
        <f>SUM(E251:E259)</f>
        <v>44723</v>
      </c>
    </row>
    <row r="251" spans="1:5" ht="12.75">
      <c r="A251" s="115">
        <v>4231</v>
      </c>
      <c r="B251" s="53">
        <v>426100</v>
      </c>
      <c r="C251" s="68" t="s">
        <v>93</v>
      </c>
      <c r="D251" s="101">
        <v>1303</v>
      </c>
      <c r="E251" s="101">
        <v>1001</v>
      </c>
    </row>
    <row r="252" spans="1:5" ht="12.75">
      <c r="A252" s="53">
        <v>4232</v>
      </c>
      <c r="B252" s="53">
        <v>426200</v>
      </c>
      <c r="C252" s="68" t="s">
        <v>1051</v>
      </c>
      <c r="D252" s="101"/>
      <c r="E252" s="101"/>
    </row>
    <row r="253" spans="1:5" ht="12.75">
      <c r="A253" s="115">
        <v>4233</v>
      </c>
      <c r="B253" s="53">
        <v>426300</v>
      </c>
      <c r="C253" s="68" t="s">
        <v>94</v>
      </c>
      <c r="D253" s="101">
        <v>155</v>
      </c>
      <c r="E253" s="101">
        <v>250</v>
      </c>
    </row>
    <row r="254" spans="1:5" ht="12.75">
      <c r="A254" s="53">
        <v>4234</v>
      </c>
      <c r="B254" s="53">
        <v>426400</v>
      </c>
      <c r="C254" s="68" t="s">
        <v>95</v>
      </c>
      <c r="D254" s="101">
        <v>12656</v>
      </c>
      <c r="E254" s="101">
        <v>15562</v>
      </c>
    </row>
    <row r="255" spans="1:5" ht="12.75">
      <c r="A255" s="115">
        <v>4235</v>
      </c>
      <c r="B255" s="53">
        <v>426500</v>
      </c>
      <c r="C255" s="68" t="s">
        <v>453</v>
      </c>
      <c r="D255" s="101"/>
      <c r="E255" s="101"/>
    </row>
    <row r="256" spans="1:5" ht="12.75">
      <c r="A256" s="53">
        <v>4236</v>
      </c>
      <c r="B256" s="53">
        <v>426600</v>
      </c>
      <c r="C256" s="68" t="s">
        <v>454</v>
      </c>
      <c r="D256" s="101"/>
      <c r="E256" s="101"/>
    </row>
    <row r="257" spans="1:5" ht="12.75">
      <c r="A257" s="115">
        <v>4237</v>
      </c>
      <c r="B257" s="53">
        <v>426700</v>
      </c>
      <c r="C257" s="68" t="s">
        <v>455</v>
      </c>
      <c r="D257" s="101">
        <v>24228</v>
      </c>
      <c r="E257" s="101">
        <v>26943</v>
      </c>
    </row>
    <row r="258" spans="1:5" ht="12.75">
      <c r="A258" s="53">
        <v>4238</v>
      </c>
      <c r="B258" s="53">
        <v>426800</v>
      </c>
      <c r="C258" s="68" t="s">
        <v>333</v>
      </c>
      <c r="D258" s="101">
        <v>448</v>
      </c>
      <c r="E258" s="101">
        <v>619</v>
      </c>
    </row>
    <row r="259" spans="1:5" ht="12.75">
      <c r="A259" s="115">
        <v>4239</v>
      </c>
      <c r="B259" s="53">
        <v>426900</v>
      </c>
      <c r="C259" s="68" t="s">
        <v>456</v>
      </c>
      <c r="D259" s="101">
        <v>525</v>
      </c>
      <c r="E259" s="101">
        <v>348</v>
      </c>
    </row>
    <row r="260" spans="1:5" s="148" customFormat="1" ht="24">
      <c r="A260" s="111">
        <v>4240</v>
      </c>
      <c r="B260" s="43">
        <v>430000</v>
      </c>
      <c r="C260" s="66" t="s">
        <v>1217</v>
      </c>
      <c r="D260" s="100">
        <f>D261+D265+D267+D269+D273</f>
        <v>214</v>
      </c>
      <c r="E260" s="100">
        <f>E261+E265+E267+E269+E273</f>
        <v>186</v>
      </c>
    </row>
    <row r="261" spans="1:5" s="148" customFormat="1" ht="24">
      <c r="A261" s="111">
        <v>4241</v>
      </c>
      <c r="B261" s="43">
        <v>431000</v>
      </c>
      <c r="C261" s="66" t="s">
        <v>1218</v>
      </c>
      <c r="D261" s="100">
        <f>SUM(D262:D264)</f>
        <v>214</v>
      </c>
      <c r="E261" s="100">
        <f>SUM(E262:E264)</f>
        <v>186</v>
      </c>
    </row>
    <row r="262" spans="1:5" ht="12.75">
      <c r="A262" s="107">
        <v>4242</v>
      </c>
      <c r="B262" s="122">
        <v>431100</v>
      </c>
      <c r="C262" s="117" t="s">
        <v>1054</v>
      </c>
      <c r="D262" s="109">
        <v>90</v>
      </c>
      <c r="E262" s="101">
        <v>86</v>
      </c>
    </row>
    <row r="263" spans="1:5" ht="12.75">
      <c r="A263" s="125">
        <v>4243</v>
      </c>
      <c r="B263" s="122">
        <v>431200</v>
      </c>
      <c r="C263" s="117" t="s">
        <v>550</v>
      </c>
      <c r="D263" s="109">
        <v>124</v>
      </c>
      <c r="E263" s="101">
        <v>100</v>
      </c>
    </row>
    <row r="264" spans="1:5" ht="12.75">
      <c r="A264" s="107">
        <v>4244</v>
      </c>
      <c r="B264" s="128">
        <v>431300</v>
      </c>
      <c r="C264" s="119" t="s">
        <v>551</v>
      </c>
      <c r="D264" s="109"/>
      <c r="E264" s="101"/>
    </row>
    <row r="265" spans="1:5" s="138" customFormat="1" ht="12.75">
      <c r="A265" s="112">
        <v>4245</v>
      </c>
      <c r="B265" s="120">
        <v>432000</v>
      </c>
      <c r="C265" s="121" t="s">
        <v>1219</v>
      </c>
      <c r="D265" s="106">
        <f>D266</f>
        <v>0</v>
      </c>
      <c r="E265" s="106">
        <f>E266</f>
        <v>0</v>
      </c>
    </row>
    <row r="266" spans="1:5" ht="12.75">
      <c r="A266" s="107">
        <v>4246</v>
      </c>
      <c r="B266" s="122">
        <v>432100</v>
      </c>
      <c r="C266" s="117" t="s">
        <v>1220</v>
      </c>
      <c r="D266" s="109"/>
      <c r="E266" s="101"/>
    </row>
    <row r="267" spans="1:5" s="148" customFormat="1" ht="12.75">
      <c r="A267" s="112">
        <v>4247</v>
      </c>
      <c r="B267" s="120">
        <v>433000</v>
      </c>
      <c r="C267" s="121" t="s">
        <v>1221</v>
      </c>
      <c r="D267" s="106">
        <f>D268</f>
        <v>0</v>
      </c>
      <c r="E267" s="100">
        <f>E268</f>
        <v>0</v>
      </c>
    </row>
    <row r="268" spans="1:5" ht="12.75">
      <c r="A268" s="107">
        <v>4248</v>
      </c>
      <c r="B268" s="122">
        <v>433100</v>
      </c>
      <c r="C268" s="117" t="s">
        <v>552</v>
      </c>
      <c r="D268" s="109"/>
      <c r="E268" s="101"/>
    </row>
    <row r="269" spans="1:5" s="148" customFormat="1" ht="12.75">
      <c r="A269" s="112">
        <v>4249</v>
      </c>
      <c r="B269" s="150">
        <v>434000</v>
      </c>
      <c r="C269" s="131" t="s">
        <v>1222</v>
      </c>
      <c r="D269" s="106">
        <f>SUM(D270:D272)</f>
        <v>0</v>
      </c>
      <c r="E269" s="100">
        <f>SUM(E270:E272)</f>
        <v>0</v>
      </c>
    </row>
    <row r="270" spans="1:5" ht="15" customHeight="1">
      <c r="A270" s="107">
        <v>4250</v>
      </c>
      <c r="B270" s="122">
        <v>434100</v>
      </c>
      <c r="C270" s="117" t="s">
        <v>553</v>
      </c>
      <c r="D270" s="109"/>
      <c r="E270" s="101"/>
    </row>
    <row r="271" spans="1:5" ht="15" customHeight="1">
      <c r="A271" s="125">
        <v>4251</v>
      </c>
      <c r="B271" s="122">
        <v>434200</v>
      </c>
      <c r="C271" s="117" t="s">
        <v>554</v>
      </c>
      <c r="D271" s="109"/>
      <c r="E271" s="101"/>
    </row>
    <row r="272" spans="1:5" ht="15" customHeight="1">
      <c r="A272" s="107">
        <v>4252</v>
      </c>
      <c r="B272" s="122">
        <v>434300</v>
      </c>
      <c r="C272" s="117" t="s">
        <v>555</v>
      </c>
      <c r="D272" s="109"/>
      <c r="E272" s="101"/>
    </row>
    <row r="273" spans="1:5" s="138" customFormat="1" ht="15" customHeight="1">
      <c r="A273" s="112">
        <v>4253</v>
      </c>
      <c r="B273" s="150">
        <v>435000</v>
      </c>
      <c r="C273" s="131" t="s">
        <v>1223</v>
      </c>
      <c r="D273" s="106">
        <f>D274</f>
        <v>0</v>
      </c>
      <c r="E273" s="106">
        <f>E274</f>
        <v>0</v>
      </c>
    </row>
    <row r="274" spans="1:5" ht="15" customHeight="1">
      <c r="A274" s="107">
        <v>4254</v>
      </c>
      <c r="B274" s="122">
        <v>435100</v>
      </c>
      <c r="C274" s="117" t="s">
        <v>556</v>
      </c>
      <c r="D274" s="109"/>
      <c r="E274" s="101"/>
    </row>
    <row r="275" spans="1:5" s="148" customFormat="1" ht="24">
      <c r="A275" s="112">
        <v>4255</v>
      </c>
      <c r="B275" s="120">
        <v>440000</v>
      </c>
      <c r="C275" s="121" t="s">
        <v>1224</v>
      </c>
      <c r="D275" s="106">
        <f>D276+D286+D293+D295</f>
        <v>89</v>
      </c>
      <c r="E275" s="100">
        <f>E276+E286+E293+E295</f>
        <v>77</v>
      </c>
    </row>
    <row r="276" spans="1:5" s="148" customFormat="1" ht="15" customHeight="1">
      <c r="A276" s="112">
        <v>4256</v>
      </c>
      <c r="B276" s="120">
        <v>441000</v>
      </c>
      <c r="C276" s="121" t="s">
        <v>1225</v>
      </c>
      <c r="D276" s="106">
        <f>SUM(D277:D285)</f>
        <v>89</v>
      </c>
      <c r="E276" s="106">
        <f>SUM(E277:E285)</f>
        <v>77</v>
      </c>
    </row>
    <row r="277" spans="1:5" ht="15" customHeight="1">
      <c r="A277" s="125">
        <v>4257</v>
      </c>
      <c r="B277" s="145">
        <v>441100</v>
      </c>
      <c r="C277" s="127" t="s">
        <v>294</v>
      </c>
      <c r="D277" s="101"/>
      <c r="E277" s="101"/>
    </row>
    <row r="278" spans="1:5" ht="15" customHeight="1">
      <c r="A278" s="107">
        <v>4258</v>
      </c>
      <c r="B278" s="53">
        <v>441200</v>
      </c>
      <c r="C278" s="68" t="s">
        <v>295</v>
      </c>
      <c r="D278" s="101"/>
      <c r="E278" s="101"/>
    </row>
    <row r="279" spans="1:5" ht="15" customHeight="1">
      <c r="A279" s="125">
        <v>4259</v>
      </c>
      <c r="B279" s="53">
        <v>441300</v>
      </c>
      <c r="C279" s="68" t="s">
        <v>296</v>
      </c>
      <c r="D279" s="101"/>
      <c r="E279" s="101"/>
    </row>
    <row r="280" spans="1:5" ht="15" customHeight="1">
      <c r="A280" s="107">
        <v>4260</v>
      </c>
      <c r="B280" s="53">
        <v>441400</v>
      </c>
      <c r="C280" s="68" t="s">
        <v>297</v>
      </c>
      <c r="D280" s="101"/>
      <c r="E280" s="101"/>
    </row>
    <row r="281" spans="1:5" ht="15" customHeight="1">
      <c r="A281" s="125">
        <v>4261</v>
      </c>
      <c r="B281" s="53">
        <v>441500</v>
      </c>
      <c r="C281" s="68" t="s">
        <v>298</v>
      </c>
      <c r="D281" s="101">
        <v>89</v>
      </c>
      <c r="E281" s="101">
        <v>77</v>
      </c>
    </row>
    <row r="282" spans="1:5" ht="15" customHeight="1">
      <c r="A282" s="107">
        <v>4262</v>
      </c>
      <c r="B282" s="53">
        <v>441600</v>
      </c>
      <c r="C282" s="68" t="s">
        <v>383</v>
      </c>
      <c r="D282" s="101"/>
      <c r="E282" s="101"/>
    </row>
    <row r="283" spans="1:5" ht="15" customHeight="1">
      <c r="A283" s="125">
        <v>4263</v>
      </c>
      <c r="B283" s="53">
        <v>441700</v>
      </c>
      <c r="C283" s="68" t="s">
        <v>177</v>
      </c>
      <c r="D283" s="101"/>
      <c r="E283" s="101"/>
    </row>
    <row r="284" spans="1:5" ht="15" customHeight="1">
      <c r="A284" s="107">
        <v>4264</v>
      </c>
      <c r="B284" s="123">
        <v>441800</v>
      </c>
      <c r="C284" s="124" t="s">
        <v>178</v>
      </c>
      <c r="D284" s="101"/>
      <c r="E284" s="101"/>
    </row>
    <row r="285" spans="1:5" ht="15" customHeight="1">
      <c r="A285" s="125">
        <v>4265</v>
      </c>
      <c r="B285" s="122">
        <v>441900</v>
      </c>
      <c r="C285" s="117" t="s">
        <v>110</v>
      </c>
      <c r="D285" s="109"/>
      <c r="E285" s="101"/>
    </row>
    <row r="286" spans="1:5" s="148" customFormat="1" ht="15" customHeight="1">
      <c r="A286" s="112">
        <v>4266</v>
      </c>
      <c r="B286" s="46">
        <v>442000</v>
      </c>
      <c r="C286" s="113" t="s">
        <v>1226</v>
      </c>
      <c r="D286" s="100">
        <f>SUM(D287:D292)</f>
        <v>0</v>
      </c>
      <c r="E286" s="100">
        <f>SUM(E287:E292)</f>
        <v>0</v>
      </c>
    </row>
    <row r="287" spans="1:5" ht="24">
      <c r="A287" s="125">
        <v>4267</v>
      </c>
      <c r="B287" s="53">
        <v>442100</v>
      </c>
      <c r="C287" s="68" t="s">
        <v>675</v>
      </c>
      <c r="D287" s="101"/>
      <c r="E287" s="101"/>
    </row>
    <row r="288" spans="1:5" ht="14.25" customHeight="1">
      <c r="A288" s="107">
        <v>4268</v>
      </c>
      <c r="B288" s="53">
        <v>442200</v>
      </c>
      <c r="C288" s="68" t="s">
        <v>179</v>
      </c>
      <c r="D288" s="101"/>
      <c r="E288" s="101"/>
    </row>
    <row r="289" spans="1:5" ht="14.25" customHeight="1">
      <c r="A289" s="125">
        <v>4269</v>
      </c>
      <c r="B289" s="53">
        <v>442300</v>
      </c>
      <c r="C289" s="68" t="s">
        <v>180</v>
      </c>
      <c r="D289" s="101"/>
      <c r="E289" s="101"/>
    </row>
    <row r="290" spans="1:5" ht="14.25" customHeight="1">
      <c r="A290" s="107">
        <v>4270</v>
      </c>
      <c r="B290" s="53">
        <v>442400</v>
      </c>
      <c r="C290" s="68" t="s">
        <v>181</v>
      </c>
      <c r="D290" s="101"/>
      <c r="E290" s="101"/>
    </row>
    <row r="291" spans="1:5" ht="14.25" customHeight="1">
      <c r="A291" s="125">
        <v>4271</v>
      </c>
      <c r="B291" s="53">
        <v>442500</v>
      </c>
      <c r="C291" s="68" t="s">
        <v>385</v>
      </c>
      <c r="D291" s="101"/>
      <c r="E291" s="101"/>
    </row>
    <row r="292" spans="1:5" ht="14.25" customHeight="1">
      <c r="A292" s="107">
        <v>4272</v>
      </c>
      <c r="B292" s="123">
        <v>442600</v>
      </c>
      <c r="C292" s="124" t="s">
        <v>386</v>
      </c>
      <c r="D292" s="101"/>
      <c r="E292" s="101"/>
    </row>
    <row r="293" spans="1:5" s="148" customFormat="1" ht="14.25" customHeight="1">
      <c r="A293" s="112">
        <v>4273</v>
      </c>
      <c r="B293" s="120">
        <v>443000</v>
      </c>
      <c r="C293" s="121" t="s">
        <v>1227</v>
      </c>
      <c r="D293" s="106">
        <f>D294</f>
        <v>0</v>
      </c>
      <c r="E293" s="100">
        <f>E294</f>
        <v>0</v>
      </c>
    </row>
    <row r="294" spans="1:5" ht="14.25" customHeight="1">
      <c r="A294" s="107">
        <v>4274</v>
      </c>
      <c r="B294" s="122">
        <v>443100</v>
      </c>
      <c r="C294" s="117" t="s">
        <v>558</v>
      </c>
      <c r="D294" s="109"/>
      <c r="E294" s="101"/>
    </row>
    <row r="295" spans="1:5" s="148" customFormat="1" ht="14.25" customHeight="1">
      <c r="A295" s="112">
        <v>4275</v>
      </c>
      <c r="B295" s="120">
        <v>444000</v>
      </c>
      <c r="C295" s="121" t="s">
        <v>1228</v>
      </c>
      <c r="D295" s="106">
        <f>SUM(D296:D298)</f>
        <v>0</v>
      </c>
      <c r="E295" s="100">
        <f>SUM(E296:E298)</f>
        <v>0</v>
      </c>
    </row>
    <row r="296" spans="1:5" ht="14.25" customHeight="1">
      <c r="A296" s="107">
        <v>4276</v>
      </c>
      <c r="B296" s="145">
        <v>444100</v>
      </c>
      <c r="C296" s="127" t="s">
        <v>576</v>
      </c>
      <c r="D296" s="101"/>
      <c r="E296" s="101"/>
    </row>
    <row r="297" spans="1:5" ht="14.25" customHeight="1">
      <c r="A297" s="125">
        <v>4277</v>
      </c>
      <c r="B297" s="53">
        <v>444200</v>
      </c>
      <c r="C297" s="68" t="s">
        <v>577</v>
      </c>
      <c r="D297" s="101"/>
      <c r="E297" s="101"/>
    </row>
    <row r="298" spans="1:5" ht="14.25" customHeight="1">
      <c r="A298" s="107">
        <v>4278</v>
      </c>
      <c r="B298" s="123">
        <v>444300</v>
      </c>
      <c r="C298" s="124" t="s">
        <v>676</v>
      </c>
      <c r="D298" s="101"/>
      <c r="E298" s="101"/>
    </row>
    <row r="299" spans="1:5" s="148" customFormat="1" ht="14.25" customHeight="1">
      <c r="A299" s="112">
        <v>4279</v>
      </c>
      <c r="B299" s="120">
        <v>450000</v>
      </c>
      <c r="C299" s="121" t="s">
        <v>1229</v>
      </c>
      <c r="D299" s="106">
        <f>D300+D303+D306+D309</f>
        <v>0</v>
      </c>
      <c r="E299" s="100">
        <f>E300+E303+E306+E309</f>
        <v>0</v>
      </c>
    </row>
    <row r="300" spans="1:5" s="148" customFormat="1" ht="24">
      <c r="A300" s="112">
        <v>4280</v>
      </c>
      <c r="B300" s="46">
        <v>451000</v>
      </c>
      <c r="C300" s="113" t="s">
        <v>1230</v>
      </c>
      <c r="D300" s="100">
        <f>D301+D302</f>
        <v>0</v>
      </c>
      <c r="E300" s="100">
        <f>E301+E302</f>
        <v>0</v>
      </c>
    </row>
    <row r="301" spans="1:5" ht="24">
      <c r="A301" s="125">
        <v>4281</v>
      </c>
      <c r="B301" s="53">
        <v>451100</v>
      </c>
      <c r="C301" s="68" t="s">
        <v>311</v>
      </c>
      <c r="D301" s="101"/>
      <c r="E301" s="101"/>
    </row>
    <row r="302" spans="1:5" ht="24">
      <c r="A302" s="107">
        <v>4282</v>
      </c>
      <c r="B302" s="53">
        <v>451200</v>
      </c>
      <c r="C302" s="68" t="s">
        <v>312</v>
      </c>
      <c r="D302" s="101"/>
      <c r="E302" s="101"/>
    </row>
    <row r="303" spans="1:5" s="148" customFormat="1" ht="24">
      <c r="A303" s="112">
        <v>4283</v>
      </c>
      <c r="B303" s="43">
        <v>452000</v>
      </c>
      <c r="C303" s="66" t="s">
        <v>1231</v>
      </c>
      <c r="D303" s="100">
        <f>D304+D305</f>
        <v>0</v>
      </c>
      <c r="E303" s="100">
        <f>E304+E305</f>
        <v>0</v>
      </c>
    </row>
    <row r="304" spans="1:5" ht="14.25" customHeight="1">
      <c r="A304" s="107">
        <v>4284</v>
      </c>
      <c r="B304" s="53">
        <v>452100</v>
      </c>
      <c r="C304" s="68" t="s">
        <v>313</v>
      </c>
      <c r="D304" s="101"/>
      <c r="E304" s="101"/>
    </row>
    <row r="305" spans="1:5" ht="14.25" customHeight="1">
      <c r="A305" s="125">
        <v>4285</v>
      </c>
      <c r="B305" s="53">
        <v>452200</v>
      </c>
      <c r="C305" s="68" t="s">
        <v>314</v>
      </c>
      <c r="D305" s="101"/>
      <c r="E305" s="101"/>
    </row>
    <row r="306" spans="1:5" s="148" customFormat="1" ht="24">
      <c r="A306" s="112">
        <v>4286</v>
      </c>
      <c r="B306" s="43">
        <v>453000</v>
      </c>
      <c r="C306" s="66" t="s">
        <v>1232</v>
      </c>
      <c r="D306" s="100">
        <f>D307+D308</f>
        <v>0</v>
      </c>
      <c r="E306" s="100">
        <f>E307+E308</f>
        <v>0</v>
      </c>
    </row>
    <row r="307" spans="1:5" ht="14.25" customHeight="1">
      <c r="A307" s="125">
        <v>4287</v>
      </c>
      <c r="B307" s="53">
        <v>453100</v>
      </c>
      <c r="C307" s="68" t="s">
        <v>315</v>
      </c>
      <c r="D307" s="101"/>
      <c r="E307" s="101"/>
    </row>
    <row r="308" spans="1:5" ht="14.25" customHeight="1">
      <c r="A308" s="107">
        <v>4288</v>
      </c>
      <c r="B308" s="53">
        <v>453200</v>
      </c>
      <c r="C308" s="68" t="s">
        <v>316</v>
      </c>
      <c r="D308" s="101"/>
      <c r="E308" s="101"/>
    </row>
    <row r="309" spans="1:5" s="148" customFormat="1" ht="14.25" customHeight="1">
      <c r="A309" s="112">
        <v>4289</v>
      </c>
      <c r="B309" s="43">
        <v>454000</v>
      </c>
      <c r="C309" s="66" t="s">
        <v>1233</v>
      </c>
      <c r="D309" s="100">
        <f>D310+D311</f>
        <v>0</v>
      </c>
      <c r="E309" s="100">
        <f>E310+E311</f>
        <v>0</v>
      </c>
    </row>
    <row r="310" spans="1:5" ht="15" customHeight="1">
      <c r="A310" s="107">
        <v>4290</v>
      </c>
      <c r="B310" s="53">
        <v>454100</v>
      </c>
      <c r="C310" s="68" t="s">
        <v>317</v>
      </c>
      <c r="D310" s="101"/>
      <c r="E310" s="101"/>
    </row>
    <row r="311" spans="1:5" ht="15" customHeight="1">
      <c r="A311" s="125">
        <v>4291</v>
      </c>
      <c r="B311" s="53">
        <v>454200</v>
      </c>
      <c r="C311" s="68" t="s">
        <v>318</v>
      </c>
      <c r="D311" s="101"/>
      <c r="E311" s="101"/>
    </row>
    <row r="312" spans="1:5" s="148" customFormat="1" ht="24">
      <c r="A312" s="112">
        <v>4292</v>
      </c>
      <c r="B312" s="43">
        <v>460000</v>
      </c>
      <c r="C312" s="66" t="s">
        <v>1234</v>
      </c>
      <c r="D312" s="100">
        <f>D313+D316+D319+D322+D325</f>
        <v>140</v>
      </c>
      <c r="E312" s="100">
        <f>E313+E316+E319+E322+E325</f>
        <v>0</v>
      </c>
    </row>
    <row r="313" spans="1:5" s="148" customFormat="1" ht="15" customHeight="1">
      <c r="A313" s="112">
        <v>4293</v>
      </c>
      <c r="B313" s="43">
        <v>461000</v>
      </c>
      <c r="C313" s="66" t="s">
        <v>1235</v>
      </c>
      <c r="D313" s="100">
        <f>D314+D315</f>
        <v>0</v>
      </c>
      <c r="E313" s="100">
        <f>E314+E315</f>
        <v>0</v>
      </c>
    </row>
    <row r="314" spans="1:5" ht="15" customHeight="1">
      <c r="A314" s="107">
        <v>4294</v>
      </c>
      <c r="B314" s="53">
        <v>461100</v>
      </c>
      <c r="C314" s="68" t="s">
        <v>319</v>
      </c>
      <c r="D314" s="101"/>
      <c r="E314" s="101">
        <v>0</v>
      </c>
    </row>
    <row r="315" spans="1:5" ht="15" customHeight="1">
      <c r="A315" s="125">
        <v>4295</v>
      </c>
      <c r="B315" s="53">
        <v>461200</v>
      </c>
      <c r="C315" s="68" t="s">
        <v>320</v>
      </c>
      <c r="D315" s="101"/>
      <c r="E315" s="101">
        <v>0</v>
      </c>
    </row>
    <row r="316" spans="1:5" s="148" customFormat="1" ht="24">
      <c r="A316" s="112">
        <v>4296</v>
      </c>
      <c r="B316" s="43">
        <v>462000</v>
      </c>
      <c r="C316" s="66" t="s">
        <v>1236</v>
      </c>
      <c r="D316" s="100">
        <f>D317+D318</f>
        <v>0</v>
      </c>
      <c r="E316" s="100">
        <f>E317+E318</f>
        <v>0</v>
      </c>
    </row>
    <row r="317" spans="1:5" ht="15" customHeight="1">
      <c r="A317" s="125">
        <v>4297</v>
      </c>
      <c r="B317" s="53">
        <v>462100</v>
      </c>
      <c r="C317" s="68" t="s">
        <v>559</v>
      </c>
      <c r="D317" s="101"/>
      <c r="E317" s="101"/>
    </row>
    <row r="318" spans="1:5" ht="15" customHeight="1">
      <c r="A318" s="107">
        <v>4298</v>
      </c>
      <c r="B318" s="53">
        <v>462200</v>
      </c>
      <c r="C318" s="68" t="s">
        <v>412</v>
      </c>
      <c r="D318" s="101"/>
      <c r="E318" s="101"/>
    </row>
    <row r="319" spans="1:5" s="148" customFormat="1" ht="24">
      <c r="A319" s="112">
        <v>4299</v>
      </c>
      <c r="B319" s="43">
        <v>463000</v>
      </c>
      <c r="C319" s="66" t="s">
        <v>1237</v>
      </c>
      <c r="D319" s="100">
        <f>D320+D321</f>
        <v>0</v>
      </c>
      <c r="E319" s="100">
        <f>E320+E321</f>
        <v>0</v>
      </c>
    </row>
    <row r="320" spans="1:5" ht="15" customHeight="1">
      <c r="A320" s="107">
        <v>4300</v>
      </c>
      <c r="B320" s="53">
        <v>463100</v>
      </c>
      <c r="C320" s="68" t="s">
        <v>283</v>
      </c>
      <c r="D320" s="101"/>
      <c r="E320" s="101"/>
    </row>
    <row r="321" spans="1:5" ht="15" customHeight="1">
      <c r="A321" s="125">
        <v>4301</v>
      </c>
      <c r="B321" s="53">
        <v>463200</v>
      </c>
      <c r="C321" s="68" t="s">
        <v>384</v>
      </c>
      <c r="D321" s="101"/>
      <c r="E321" s="101"/>
    </row>
    <row r="322" spans="1:5" s="148" customFormat="1" ht="24">
      <c r="A322" s="112">
        <v>4302</v>
      </c>
      <c r="B322" s="43">
        <v>464000</v>
      </c>
      <c r="C322" s="66" t="s">
        <v>1238</v>
      </c>
      <c r="D322" s="100">
        <f>D323+D324</f>
        <v>140</v>
      </c>
      <c r="E322" s="100">
        <f>E323+E324</f>
        <v>0</v>
      </c>
    </row>
    <row r="323" spans="1:5" ht="24">
      <c r="A323" s="125">
        <v>4303</v>
      </c>
      <c r="B323" s="53">
        <v>464100</v>
      </c>
      <c r="C323" s="68" t="s">
        <v>56</v>
      </c>
      <c r="D323" s="101">
        <v>140</v>
      </c>
      <c r="E323" s="101"/>
    </row>
    <row r="324" spans="1:5" ht="24">
      <c r="A324" s="107">
        <v>4304</v>
      </c>
      <c r="B324" s="123">
        <v>464200</v>
      </c>
      <c r="C324" s="124" t="s">
        <v>57</v>
      </c>
      <c r="D324" s="101"/>
      <c r="E324" s="101"/>
    </row>
    <row r="325" spans="1:5" s="138" customFormat="1" ht="15" customHeight="1">
      <c r="A325" s="112">
        <v>4305</v>
      </c>
      <c r="B325" s="120">
        <v>465000</v>
      </c>
      <c r="C325" s="121" t="s">
        <v>1239</v>
      </c>
      <c r="D325" s="106">
        <f>D326+D327</f>
        <v>0</v>
      </c>
      <c r="E325" s="106">
        <f>E326+E327</f>
        <v>0</v>
      </c>
    </row>
    <row r="326" spans="1:5" ht="15" customHeight="1">
      <c r="A326" s="107">
        <v>4306</v>
      </c>
      <c r="B326" s="122">
        <v>465100</v>
      </c>
      <c r="C326" s="117" t="s">
        <v>58</v>
      </c>
      <c r="D326" s="109"/>
      <c r="E326" s="101"/>
    </row>
    <row r="327" spans="1:5" ht="15" customHeight="1">
      <c r="A327" s="125">
        <v>4307</v>
      </c>
      <c r="B327" s="122">
        <v>465200</v>
      </c>
      <c r="C327" s="117" t="s">
        <v>59</v>
      </c>
      <c r="D327" s="109"/>
      <c r="E327" s="101"/>
    </row>
    <row r="328" spans="1:5" s="148" customFormat="1" ht="24">
      <c r="A328" s="112">
        <v>4308</v>
      </c>
      <c r="B328" s="46">
        <v>470000</v>
      </c>
      <c r="C328" s="113" t="s">
        <v>1240</v>
      </c>
      <c r="D328" s="100">
        <f>D329+D333</f>
        <v>0</v>
      </c>
      <c r="E328" s="100">
        <f>E329+E333</f>
        <v>0</v>
      </c>
    </row>
    <row r="329" spans="1:5" s="148" customFormat="1" ht="36">
      <c r="A329" s="112">
        <v>4309</v>
      </c>
      <c r="B329" s="43">
        <v>471000</v>
      </c>
      <c r="C329" s="66" t="s">
        <v>1241</v>
      </c>
      <c r="D329" s="100">
        <f>SUM(D330:D332)</f>
        <v>0</v>
      </c>
      <c r="E329" s="100">
        <f>SUM(E330:E332)</f>
        <v>0</v>
      </c>
    </row>
    <row r="330" spans="1:5" ht="24">
      <c r="A330" s="107">
        <v>4310</v>
      </c>
      <c r="B330" s="53">
        <v>471100</v>
      </c>
      <c r="C330" s="68" t="s">
        <v>189</v>
      </c>
      <c r="D330" s="101"/>
      <c r="E330" s="101"/>
    </row>
    <row r="331" spans="1:5" ht="24">
      <c r="A331" s="125">
        <v>4311</v>
      </c>
      <c r="B331" s="53">
        <v>471200</v>
      </c>
      <c r="C331" s="68" t="s">
        <v>88</v>
      </c>
      <c r="D331" s="101"/>
      <c r="E331" s="101"/>
    </row>
    <row r="332" spans="1:5" ht="24">
      <c r="A332" s="107">
        <v>4312</v>
      </c>
      <c r="B332" s="53">
        <v>471900</v>
      </c>
      <c r="C332" s="68" t="s">
        <v>89</v>
      </c>
      <c r="D332" s="101"/>
      <c r="E332" s="101"/>
    </row>
    <row r="333" spans="1:5" s="148" customFormat="1" ht="24">
      <c r="A333" s="112">
        <v>4313</v>
      </c>
      <c r="B333" s="43">
        <v>472000</v>
      </c>
      <c r="C333" s="66" t="s">
        <v>1242</v>
      </c>
      <c r="D333" s="100">
        <f>SUM(D334:D342)</f>
        <v>0</v>
      </c>
      <c r="E333" s="100">
        <f>SUM(E334:E342)</f>
        <v>0</v>
      </c>
    </row>
    <row r="334" spans="1:5" ht="12.75" customHeight="1">
      <c r="A334" s="107">
        <v>4314</v>
      </c>
      <c r="B334" s="53">
        <v>472100</v>
      </c>
      <c r="C334" s="68" t="s">
        <v>90</v>
      </c>
      <c r="D334" s="101"/>
      <c r="E334" s="101"/>
    </row>
    <row r="335" spans="1:5" ht="12.75" customHeight="1">
      <c r="A335" s="125">
        <v>4315</v>
      </c>
      <c r="B335" s="53">
        <v>472200</v>
      </c>
      <c r="C335" s="68" t="s">
        <v>1079</v>
      </c>
      <c r="D335" s="101"/>
      <c r="E335" s="101"/>
    </row>
    <row r="336" spans="1:5" ht="12.75" customHeight="1">
      <c r="A336" s="107">
        <v>4316</v>
      </c>
      <c r="B336" s="53">
        <v>472300</v>
      </c>
      <c r="C336" s="68" t="s">
        <v>1080</v>
      </c>
      <c r="D336" s="101"/>
      <c r="E336" s="101"/>
    </row>
    <row r="337" spans="1:5" ht="12.75" customHeight="1">
      <c r="A337" s="125">
        <v>4317</v>
      </c>
      <c r="B337" s="53">
        <v>472400</v>
      </c>
      <c r="C337" s="68" t="s">
        <v>1081</v>
      </c>
      <c r="D337" s="101"/>
      <c r="E337" s="101"/>
    </row>
    <row r="338" spans="1:5" ht="12.75" customHeight="1">
      <c r="A338" s="107">
        <v>4318</v>
      </c>
      <c r="B338" s="53">
        <v>472500</v>
      </c>
      <c r="C338" s="68" t="s">
        <v>39</v>
      </c>
      <c r="D338" s="101"/>
      <c r="E338" s="101"/>
    </row>
    <row r="339" spans="1:5" ht="12.75" customHeight="1">
      <c r="A339" s="125">
        <v>4319</v>
      </c>
      <c r="B339" s="53">
        <v>472600</v>
      </c>
      <c r="C339" s="68" t="s">
        <v>40</v>
      </c>
      <c r="D339" s="101"/>
      <c r="E339" s="101"/>
    </row>
    <row r="340" spans="1:5" ht="12.75" customHeight="1">
      <c r="A340" s="107">
        <v>4320</v>
      </c>
      <c r="B340" s="53">
        <v>472700</v>
      </c>
      <c r="C340" s="68" t="s">
        <v>1082</v>
      </c>
      <c r="D340" s="101"/>
      <c r="E340" s="101"/>
    </row>
    <row r="341" spans="1:5" ht="12.75" customHeight="1">
      <c r="A341" s="125">
        <v>4321</v>
      </c>
      <c r="B341" s="53">
        <v>472800</v>
      </c>
      <c r="C341" s="68" t="s">
        <v>1083</v>
      </c>
      <c r="D341" s="101"/>
      <c r="E341" s="101"/>
    </row>
    <row r="342" spans="1:5" ht="12.75" customHeight="1">
      <c r="A342" s="107">
        <v>4322</v>
      </c>
      <c r="B342" s="53">
        <v>472900</v>
      </c>
      <c r="C342" s="68" t="s">
        <v>586</v>
      </c>
      <c r="D342" s="101"/>
      <c r="E342" s="101"/>
    </row>
    <row r="343" spans="1:5" s="148" customFormat="1" ht="14.25" customHeight="1">
      <c r="A343" s="112">
        <v>4323</v>
      </c>
      <c r="B343" s="43">
        <v>480000</v>
      </c>
      <c r="C343" s="66" t="s">
        <v>1243</v>
      </c>
      <c r="D343" s="100">
        <f>D344+D347+D351+D353+D356+D358</f>
        <v>1890</v>
      </c>
      <c r="E343" s="100">
        <f>E344+E347+E351+E353+E356+E358</f>
        <v>560</v>
      </c>
    </row>
    <row r="344" spans="1:5" s="148" customFormat="1" ht="23.25" customHeight="1">
      <c r="A344" s="112">
        <v>4324</v>
      </c>
      <c r="B344" s="43">
        <v>481000</v>
      </c>
      <c r="C344" s="66" t="s">
        <v>1244</v>
      </c>
      <c r="D344" s="100">
        <f>D345+D346</f>
        <v>0</v>
      </c>
      <c r="E344" s="100">
        <f>E345+E346</f>
        <v>0</v>
      </c>
    </row>
    <row r="345" spans="1:5" ht="24">
      <c r="A345" s="125">
        <v>4325</v>
      </c>
      <c r="B345" s="53">
        <v>481100</v>
      </c>
      <c r="C345" s="68" t="s">
        <v>321</v>
      </c>
      <c r="D345" s="101"/>
      <c r="E345" s="101"/>
    </row>
    <row r="346" spans="1:5" ht="12.75">
      <c r="A346" s="125">
        <v>4326</v>
      </c>
      <c r="B346" s="53">
        <v>481900</v>
      </c>
      <c r="C346" s="68" t="s">
        <v>322</v>
      </c>
      <c r="D346" s="101"/>
      <c r="E346" s="101"/>
    </row>
    <row r="347" spans="1:5" s="148" customFormat="1" ht="15" customHeight="1">
      <c r="A347" s="112">
        <v>4327</v>
      </c>
      <c r="B347" s="43">
        <v>482000</v>
      </c>
      <c r="C347" s="66" t="s">
        <v>1245</v>
      </c>
      <c r="D347" s="100">
        <f>SUM(D348:D350)</f>
        <v>290</v>
      </c>
      <c r="E347" s="100">
        <f>SUM(E348:E350)</f>
        <v>560</v>
      </c>
    </row>
    <row r="348" spans="1:5" ht="12.75" customHeight="1">
      <c r="A348" s="125">
        <v>4328</v>
      </c>
      <c r="B348" s="53">
        <v>482100</v>
      </c>
      <c r="C348" s="68" t="s">
        <v>176</v>
      </c>
      <c r="D348" s="101">
        <v>290</v>
      </c>
      <c r="E348" s="101"/>
    </row>
    <row r="349" spans="1:5" ht="12.75" customHeight="1">
      <c r="A349" s="125">
        <v>4329</v>
      </c>
      <c r="B349" s="53">
        <v>482200</v>
      </c>
      <c r="C349" s="68" t="s">
        <v>1246</v>
      </c>
      <c r="D349" s="101"/>
      <c r="E349" s="101">
        <v>378</v>
      </c>
    </row>
    <row r="350" spans="1:5" ht="12.75" customHeight="1">
      <c r="A350" s="125">
        <v>4330</v>
      </c>
      <c r="B350" s="53">
        <v>482300</v>
      </c>
      <c r="C350" s="68" t="s">
        <v>677</v>
      </c>
      <c r="D350" s="101"/>
      <c r="E350" s="101">
        <v>182</v>
      </c>
    </row>
    <row r="351" spans="1:5" s="148" customFormat="1" ht="16.5" customHeight="1">
      <c r="A351" s="112">
        <v>4331</v>
      </c>
      <c r="B351" s="43">
        <v>483000</v>
      </c>
      <c r="C351" s="66" t="s">
        <v>1247</v>
      </c>
      <c r="D351" s="100">
        <f>D352</f>
        <v>1600</v>
      </c>
      <c r="E351" s="100">
        <f>E352</f>
        <v>0</v>
      </c>
    </row>
    <row r="352" spans="1:5" ht="15" customHeight="1">
      <c r="A352" s="125">
        <v>4332</v>
      </c>
      <c r="B352" s="53">
        <v>483100</v>
      </c>
      <c r="C352" s="68" t="s">
        <v>0</v>
      </c>
      <c r="D352" s="101">
        <v>1600</v>
      </c>
      <c r="E352" s="101"/>
    </row>
    <row r="353" spans="1:5" s="148" customFormat="1" ht="36">
      <c r="A353" s="112">
        <v>4333</v>
      </c>
      <c r="B353" s="43">
        <v>484000</v>
      </c>
      <c r="C353" s="66" t="s">
        <v>1248</v>
      </c>
      <c r="D353" s="100">
        <f>D354+D355</f>
        <v>0</v>
      </c>
      <c r="E353" s="100">
        <f>E354+E355</f>
        <v>0</v>
      </c>
    </row>
    <row r="354" spans="1:5" ht="14.25" customHeight="1">
      <c r="A354" s="125">
        <v>4334</v>
      </c>
      <c r="B354" s="53">
        <v>484100</v>
      </c>
      <c r="C354" s="68" t="s">
        <v>1089</v>
      </c>
      <c r="D354" s="101"/>
      <c r="E354" s="101"/>
    </row>
    <row r="355" spans="1:5" ht="14.25" customHeight="1">
      <c r="A355" s="125">
        <v>4335</v>
      </c>
      <c r="B355" s="53">
        <v>484200</v>
      </c>
      <c r="C355" s="68" t="s">
        <v>399</v>
      </c>
      <c r="D355" s="101"/>
      <c r="E355" s="101"/>
    </row>
    <row r="356" spans="1:5" s="148" customFormat="1" ht="24">
      <c r="A356" s="112">
        <v>4336</v>
      </c>
      <c r="B356" s="43">
        <v>485000</v>
      </c>
      <c r="C356" s="66" t="s">
        <v>1249</v>
      </c>
      <c r="D356" s="100">
        <f>D357</f>
        <v>0</v>
      </c>
      <c r="E356" s="100">
        <f>E357</f>
        <v>0</v>
      </c>
    </row>
    <row r="357" spans="1:5" ht="24">
      <c r="A357" s="125">
        <v>4337</v>
      </c>
      <c r="B357" s="123">
        <v>485100</v>
      </c>
      <c r="C357" s="124" t="s">
        <v>1091</v>
      </c>
      <c r="D357" s="101"/>
      <c r="E357" s="101"/>
    </row>
    <row r="358" spans="1:5" s="138" customFormat="1" ht="36">
      <c r="A358" s="112">
        <v>4338</v>
      </c>
      <c r="B358" s="120">
        <v>489000</v>
      </c>
      <c r="C358" s="121" t="s">
        <v>1250</v>
      </c>
      <c r="D358" s="106">
        <f>D359</f>
        <v>0</v>
      </c>
      <c r="E358" s="106">
        <f>E359</f>
        <v>0</v>
      </c>
    </row>
    <row r="359" spans="1:5" ht="24">
      <c r="A359" s="125">
        <v>4339</v>
      </c>
      <c r="B359" s="122">
        <v>489100</v>
      </c>
      <c r="C359" s="117" t="s">
        <v>515</v>
      </c>
      <c r="D359" s="109"/>
      <c r="E359" s="101"/>
    </row>
    <row r="360" spans="1:5" s="148" customFormat="1" ht="24">
      <c r="A360" s="112">
        <v>4340</v>
      </c>
      <c r="B360" s="46">
        <v>500000</v>
      </c>
      <c r="C360" s="113" t="s">
        <v>1251</v>
      </c>
      <c r="D360" s="100">
        <f>D361+D383+D392+D395+D403</f>
        <v>2696</v>
      </c>
      <c r="E360" s="100">
        <f>E361+E383+E392+E395+E403</f>
        <v>1689</v>
      </c>
    </row>
    <row r="361" spans="1:5" s="148" customFormat="1" ht="15" customHeight="1">
      <c r="A361" s="112">
        <v>4341</v>
      </c>
      <c r="B361" s="43">
        <v>510000</v>
      </c>
      <c r="C361" s="66" t="s">
        <v>1252</v>
      </c>
      <c r="D361" s="100">
        <f>D362+D367+D377+D379+D381</f>
        <v>2696</v>
      </c>
      <c r="E361" s="100">
        <f>E362+E367+E377+E379+E381</f>
        <v>1689</v>
      </c>
    </row>
    <row r="362" spans="1:5" s="148" customFormat="1" ht="15" customHeight="1">
      <c r="A362" s="112">
        <v>4342</v>
      </c>
      <c r="B362" s="43">
        <v>511000</v>
      </c>
      <c r="C362" s="66" t="s">
        <v>1253</v>
      </c>
      <c r="D362" s="100">
        <f>SUM(D363:D366)</f>
        <v>518</v>
      </c>
      <c r="E362" s="100">
        <f>SUM(E363:E366)</f>
        <v>0</v>
      </c>
    </row>
    <row r="363" spans="1:5" ht="13.5" customHeight="1">
      <c r="A363" s="125">
        <v>4343</v>
      </c>
      <c r="B363" s="53">
        <v>511100</v>
      </c>
      <c r="C363" s="68" t="s">
        <v>505</v>
      </c>
      <c r="D363" s="101"/>
      <c r="E363" s="101"/>
    </row>
    <row r="364" spans="1:5" ht="13.5" customHeight="1">
      <c r="A364" s="125">
        <v>4344</v>
      </c>
      <c r="B364" s="53">
        <v>511200</v>
      </c>
      <c r="C364" s="68" t="s">
        <v>506</v>
      </c>
      <c r="D364" s="101">
        <v>518</v>
      </c>
      <c r="E364" s="101"/>
    </row>
    <row r="365" spans="1:5" ht="13.5" customHeight="1">
      <c r="A365" s="125">
        <v>4345</v>
      </c>
      <c r="B365" s="53">
        <v>511300</v>
      </c>
      <c r="C365" s="68" t="s">
        <v>507</v>
      </c>
      <c r="D365" s="101"/>
      <c r="E365" s="101"/>
    </row>
    <row r="366" spans="1:5" ht="13.5" customHeight="1">
      <c r="A366" s="125">
        <v>4346</v>
      </c>
      <c r="B366" s="53">
        <v>511400</v>
      </c>
      <c r="C366" s="68" t="s">
        <v>508</v>
      </c>
      <c r="D366" s="101"/>
      <c r="E366" s="101"/>
    </row>
    <row r="367" spans="1:5" s="148" customFormat="1" ht="13.5" customHeight="1">
      <c r="A367" s="112">
        <v>4347</v>
      </c>
      <c r="B367" s="43">
        <v>512000</v>
      </c>
      <c r="C367" s="66" t="s">
        <v>1254</v>
      </c>
      <c r="D367" s="100">
        <f>SUM(D368:D376)</f>
        <v>2178</v>
      </c>
      <c r="E367" s="100">
        <f>SUM(E368:E376)</f>
        <v>1689</v>
      </c>
    </row>
    <row r="368" spans="1:5" ht="13.5" customHeight="1">
      <c r="A368" s="125">
        <v>4348</v>
      </c>
      <c r="B368" s="53">
        <v>512100</v>
      </c>
      <c r="C368" s="68" t="s">
        <v>509</v>
      </c>
      <c r="D368" s="101">
        <v>1399</v>
      </c>
      <c r="E368" s="101">
        <v>1029</v>
      </c>
    </row>
    <row r="369" spans="1:5" ht="13.5" customHeight="1">
      <c r="A369" s="125">
        <v>4349</v>
      </c>
      <c r="B369" s="53">
        <v>512200</v>
      </c>
      <c r="C369" s="68" t="s">
        <v>173</v>
      </c>
      <c r="D369" s="101">
        <v>374</v>
      </c>
      <c r="E369" s="101">
        <v>463</v>
      </c>
    </row>
    <row r="370" spans="1:5" ht="13.5" customHeight="1">
      <c r="A370" s="125">
        <v>4350</v>
      </c>
      <c r="B370" s="53">
        <v>512300</v>
      </c>
      <c r="C370" s="68" t="s">
        <v>174</v>
      </c>
      <c r="D370" s="101"/>
      <c r="E370" s="101"/>
    </row>
    <row r="371" spans="1:5" ht="13.5" customHeight="1">
      <c r="A371" s="125">
        <v>4351</v>
      </c>
      <c r="B371" s="53">
        <v>512400</v>
      </c>
      <c r="C371" s="68" t="s">
        <v>304</v>
      </c>
      <c r="D371" s="101"/>
      <c r="E371" s="101">
        <v>37</v>
      </c>
    </row>
    <row r="372" spans="1:5" ht="13.5" customHeight="1">
      <c r="A372" s="125">
        <v>4352</v>
      </c>
      <c r="B372" s="53">
        <v>512500</v>
      </c>
      <c r="C372" s="68" t="s">
        <v>175</v>
      </c>
      <c r="D372" s="101">
        <v>405</v>
      </c>
      <c r="E372" s="101">
        <v>160</v>
      </c>
    </row>
    <row r="373" spans="1:5" ht="13.5" customHeight="1">
      <c r="A373" s="125">
        <v>4353</v>
      </c>
      <c r="B373" s="53">
        <v>512600</v>
      </c>
      <c r="C373" s="68" t="s">
        <v>1097</v>
      </c>
      <c r="D373" s="101"/>
      <c r="E373" s="101"/>
    </row>
    <row r="374" spans="1:5" ht="13.5" customHeight="1">
      <c r="A374" s="125">
        <v>4354</v>
      </c>
      <c r="B374" s="53">
        <v>512700</v>
      </c>
      <c r="C374" s="68" t="s">
        <v>98</v>
      </c>
      <c r="D374" s="101"/>
      <c r="E374" s="101"/>
    </row>
    <row r="375" spans="1:5" ht="13.5" customHeight="1">
      <c r="A375" s="125">
        <v>4355</v>
      </c>
      <c r="B375" s="53">
        <v>512800</v>
      </c>
      <c r="C375" s="68" t="s">
        <v>99</v>
      </c>
      <c r="D375" s="101"/>
      <c r="E375" s="101"/>
    </row>
    <row r="376" spans="1:5" ht="13.5" customHeight="1">
      <c r="A376" s="125">
        <v>4356</v>
      </c>
      <c r="B376" s="123">
        <v>512900</v>
      </c>
      <c r="C376" s="124" t="s">
        <v>510</v>
      </c>
      <c r="D376" s="101"/>
      <c r="E376" s="101"/>
    </row>
    <row r="377" spans="1:5" s="148" customFormat="1" ht="13.5" customHeight="1">
      <c r="A377" s="112">
        <v>4357</v>
      </c>
      <c r="B377" s="120">
        <v>513000</v>
      </c>
      <c r="C377" s="121" t="s">
        <v>1255</v>
      </c>
      <c r="D377" s="106">
        <f>D378</f>
        <v>0</v>
      </c>
      <c r="E377" s="106">
        <f>E378</f>
        <v>0</v>
      </c>
    </row>
    <row r="378" spans="1:5" ht="13.5" customHeight="1">
      <c r="A378" s="125">
        <v>4358</v>
      </c>
      <c r="B378" s="122">
        <v>513100</v>
      </c>
      <c r="C378" s="117" t="s">
        <v>516</v>
      </c>
      <c r="D378" s="109"/>
      <c r="E378" s="101"/>
    </row>
    <row r="379" spans="1:5" s="138" customFormat="1" ht="13.5" customHeight="1">
      <c r="A379" s="112">
        <v>4359</v>
      </c>
      <c r="B379" s="120">
        <v>514000</v>
      </c>
      <c r="C379" s="121" t="s">
        <v>1256</v>
      </c>
      <c r="D379" s="106">
        <f>D380</f>
        <v>0</v>
      </c>
      <c r="E379" s="106">
        <f>E380</f>
        <v>0</v>
      </c>
    </row>
    <row r="380" spans="1:5" ht="13.5" customHeight="1">
      <c r="A380" s="125">
        <v>4360</v>
      </c>
      <c r="B380" s="122">
        <v>514100</v>
      </c>
      <c r="C380" s="117" t="s">
        <v>511</v>
      </c>
      <c r="D380" s="109"/>
      <c r="E380" s="101"/>
    </row>
    <row r="381" spans="1:5" s="138" customFormat="1" ht="13.5" customHeight="1">
      <c r="A381" s="112">
        <v>4361</v>
      </c>
      <c r="B381" s="120">
        <v>515000</v>
      </c>
      <c r="C381" s="121" t="s">
        <v>1257</v>
      </c>
      <c r="D381" s="106">
        <f>D382</f>
        <v>0</v>
      </c>
      <c r="E381" s="106">
        <f>E382</f>
        <v>0</v>
      </c>
    </row>
    <row r="382" spans="1:5" ht="13.5" customHeight="1">
      <c r="A382" s="125">
        <v>4362</v>
      </c>
      <c r="B382" s="122">
        <v>515100</v>
      </c>
      <c r="C382" s="117" t="s">
        <v>401</v>
      </c>
      <c r="D382" s="109"/>
      <c r="E382" s="101"/>
    </row>
    <row r="383" spans="1:5" s="148" customFormat="1" ht="13.5" customHeight="1">
      <c r="A383" s="112">
        <v>4363</v>
      </c>
      <c r="B383" s="46">
        <v>520000</v>
      </c>
      <c r="C383" s="113" t="s">
        <v>1258</v>
      </c>
      <c r="D383" s="100">
        <f>D384+D386+D390</f>
        <v>0</v>
      </c>
      <c r="E383" s="100">
        <f>E384+E386+E390</f>
        <v>0</v>
      </c>
    </row>
    <row r="384" spans="1:5" s="148" customFormat="1" ht="13.5" customHeight="1">
      <c r="A384" s="112">
        <v>4364</v>
      </c>
      <c r="B384" s="43">
        <v>521000</v>
      </c>
      <c r="C384" s="66" t="s">
        <v>1259</v>
      </c>
      <c r="D384" s="100">
        <f>D385</f>
        <v>0</v>
      </c>
      <c r="E384" s="100">
        <f>E385</f>
        <v>0</v>
      </c>
    </row>
    <row r="385" spans="1:5" ht="13.5" customHeight="1">
      <c r="A385" s="125">
        <v>4365</v>
      </c>
      <c r="B385" s="53">
        <v>521100</v>
      </c>
      <c r="C385" s="68" t="s">
        <v>292</v>
      </c>
      <c r="D385" s="101"/>
      <c r="E385" s="101"/>
    </row>
    <row r="386" spans="1:5" s="148" customFormat="1" ht="13.5" customHeight="1">
      <c r="A386" s="112">
        <v>4366</v>
      </c>
      <c r="B386" s="43">
        <v>522000</v>
      </c>
      <c r="C386" s="66" t="s">
        <v>1260</v>
      </c>
      <c r="D386" s="100">
        <f>SUM(D387:D389)</f>
        <v>0</v>
      </c>
      <c r="E386" s="100">
        <f>SUM(E387:E389)</f>
        <v>0</v>
      </c>
    </row>
    <row r="387" spans="1:5" ht="13.5" customHeight="1">
      <c r="A387" s="125">
        <v>4367</v>
      </c>
      <c r="B387" s="53">
        <v>522100</v>
      </c>
      <c r="C387" s="68" t="s">
        <v>470</v>
      </c>
      <c r="D387" s="101"/>
      <c r="E387" s="101"/>
    </row>
    <row r="388" spans="1:5" ht="13.5" customHeight="1">
      <c r="A388" s="125">
        <v>4368</v>
      </c>
      <c r="B388" s="53">
        <v>522200</v>
      </c>
      <c r="C388" s="68" t="s">
        <v>286</v>
      </c>
      <c r="D388" s="101"/>
      <c r="E388" s="101"/>
    </row>
    <row r="389" spans="1:5" ht="13.5" customHeight="1">
      <c r="A389" s="125">
        <v>4369</v>
      </c>
      <c r="B389" s="53">
        <v>522300</v>
      </c>
      <c r="C389" s="68" t="s">
        <v>287</v>
      </c>
      <c r="D389" s="101"/>
      <c r="E389" s="101"/>
    </row>
    <row r="390" spans="1:5" s="148" customFormat="1" ht="13.5" customHeight="1">
      <c r="A390" s="112">
        <v>4370</v>
      </c>
      <c r="B390" s="43">
        <v>523000</v>
      </c>
      <c r="C390" s="66" t="s">
        <v>1261</v>
      </c>
      <c r="D390" s="100">
        <f>D391</f>
        <v>0</v>
      </c>
      <c r="E390" s="100">
        <f>E391</f>
        <v>0</v>
      </c>
    </row>
    <row r="391" spans="1:5" ht="13.5" customHeight="1">
      <c r="A391" s="125">
        <v>4371</v>
      </c>
      <c r="B391" s="53">
        <v>523100</v>
      </c>
      <c r="C391" s="68" t="s">
        <v>288</v>
      </c>
      <c r="D391" s="101"/>
      <c r="E391" s="101"/>
    </row>
    <row r="392" spans="1:5" s="148" customFormat="1" ht="13.5" customHeight="1">
      <c r="A392" s="112">
        <v>4372</v>
      </c>
      <c r="B392" s="43">
        <v>530000</v>
      </c>
      <c r="C392" s="66" t="s">
        <v>1262</v>
      </c>
      <c r="D392" s="100">
        <f>D393</f>
        <v>0</v>
      </c>
      <c r="E392" s="100">
        <f>E393</f>
        <v>0</v>
      </c>
    </row>
    <row r="393" spans="1:5" s="148" customFormat="1" ht="13.5" customHeight="1">
      <c r="A393" s="112">
        <v>4373</v>
      </c>
      <c r="B393" s="43">
        <v>531000</v>
      </c>
      <c r="C393" s="66" t="s">
        <v>1263</v>
      </c>
      <c r="D393" s="100">
        <f>D394</f>
        <v>0</v>
      </c>
      <c r="E393" s="100">
        <f>E394</f>
        <v>0</v>
      </c>
    </row>
    <row r="394" spans="1:5" ht="13.5" customHeight="1">
      <c r="A394" s="125">
        <v>4374</v>
      </c>
      <c r="B394" s="53">
        <v>531100</v>
      </c>
      <c r="C394" s="68" t="s">
        <v>382</v>
      </c>
      <c r="D394" s="101"/>
      <c r="E394" s="101"/>
    </row>
    <row r="395" spans="1:5" s="148" customFormat="1" ht="13.5" customHeight="1">
      <c r="A395" s="112">
        <v>4375</v>
      </c>
      <c r="B395" s="43">
        <v>540000</v>
      </c>
      <c r="C395" s="66" t="s">
        <v>1264</v>
      </c>
      <c r="D395" s="100">
        <f>D396+D398+D400</f>
        <v>0</v>
      </c>
      <c r="E395" s="100">
        <f>E396+E398+E400</f>
        <v>0</v>
      </c>
    </row>
    <row r="396" spans="1:5" s="148" customFormat="1" ht="13.5" customHeight="1">
      <c r="A396" s="112">
        <v>4376</v>
      </c>
      <c r="B396" s="43">
        <v>541000</v>
      </c>
      <c r="C396" s="66" t="s">
        <v>1265</v>
      </c>
      <c r="D396" s="100">
        <f>D397</f>
        <v>0</v>
      </c>
      <c r="E396" s="100">
        <f>E397</f>
        <v>0</v>
      </c>
    </row>
    <row r="397" spans="1:5" ht="13.5" customHeight="1">
      <c r="A397" s="125">
        <v>4377</v>
      </c>
      <c r="B397" s="53">
        <v>541100</v>
      </c>
      <c r="C397" s="68" t="s">
        <v>325</v>
      </c>
      <c r="D397" s="101"/>
      <c r="E397" s="101"/>
    </row>
    <row r="398" spans="1:5" s="148" customFormat="1" ht="13.5" customHeight="1">
      <c r="A398" s="112">
        <v>4378</v>
      </c>
      <c r="B398" s="43">
        <v>542000</v>
      </c>
      <c r="C398" s="66" t="s">
        <v>1266</v>
      </c>
      <c r="D398" s="100">
        <f>D399</f>
        <v>0</v>
      </c>
      <c r="E398" s="100">
        <f>E399</f>
        <v>0</v>
      </c>
    </row>
    <row r="399" spans="1:5" ht="13.5" customHeight="1">
      <c r="A399" s="125">
        <v>4379</v>
      </c>
      <c r="B399" s="53">
        <v>542100</v>
      </c>
      <c r="C399" s="68" t="s">
        <v>289</v>
      </c>
      <c r="D399" s="101"/>
      <c r="E399" s="101"/>
    </row>
    <row r="400" spans="1:5" s="148" customFormat="1" ht="13.5" customHeight="1">
      <c r="A400" s="112">
        <v>4380</v>
      </c>
      <c r="B400" s="43">
        <v>543000</v>
      </c>
      <c r="C400" s="66" t="s">
        <v>1267</v>
      </c>
      <c r="D400" s="100">
        <f>D401+D402</f>
        <v>0</v>
      </c>
      <c r="E400" s="100">
        <f>E401+E402</f>
        <v>0</v>
      </c>
    </row>
    <row r="401" spans="1:5" ht="13.5" customHeight="1">
      <c r="A401" s="125">
        <v>4381</v>
      </c>
      <c r="B401" s="53">
        <v>543100</v>
      </c>
      <c r="C401" s="68" t="s">
        <v>290</v>
      </c>
      <c r="D401" s="101"/>
      <c r="E401" s="101"/>
    </row>
    <row r="402" spans="1:5" ht="13.5" customHeight="1">
      <c r="A402" s="125">
        <v>4382</v>
      </c>
      <c r="B402" s="123">
        <v>543200</v>
      </c>
      <c r="C402" s="124" t="s">
        <v>291</v>
      </c>
      <c r="D402" s="101"/>
      <c r="E402" s="101"/>
    </row>
    <row r="403" spans="1:5" s="138" customFormat="1" ht="36">
      <c r="A403" s="112">
        <v>4383</v>
      </c>
      <c r="B403" s="120">
        <v>55000</v>
      </c>
      <c r="C403" s="121" t="s">
        <v>1268</v>
      </c>
      <c r="D403" s="106">
        <f>D404</f>
        <v>0</v>
      </c>
      <c r="E403" s="106">
        <f>E404</f>
        <v>0</v>
      </c>
    </row>
    <row r="404" spans="1:5" s="138" customFormat="1" ht="36">
      <c r="A404" s="112">
        <v>4384</v>
      </c>
      <c r="B404" s="120">
        <v>551000</v>
      </c>
      <c r="C404" s="121" t="s">
        <v>1269</v>
      </c>
      <c r="D404" s="106">
        <f>D405</f>
        <v>0</v>
      </c>
      <c r="E404" s="106">
        <f>E405</f>
        <v>0</v>
      </c>
    </row>
    <row r="405" spans="1:5" ht="24">
      <c r="A405" s="125">
        <v>4385</v>
      </c>
      <c r="B405" s="122">
        <v>551100</v>
      </c>
      <c r="C405" s="117" t="s">
        <v>571</v>
      </c>
      <c r="D405" s="109"/>
      <c r="E405" s="101"/>
    </row>
    <row r="406" spans="1:5" s="148" customFormat="1" ht="24">
      <c r="A406" s="112">
        <v>4386</v>
      </c>
      <c r="B406" s="46">
        <v>600000</v>
      </c>
      <c r="C406" s="113" t="s">
        <v>1270</v>
      </c>
      <c r="D406" s="100">
        <f>D407+D432</f>
        <v>0</v>
      </c>
      <c r="E406" s="100">
        <f>E407+E432</f>
        <v>0</v>
      </c>
    </row>
    <row r="407" spans="1:5" s="148" customFormat="1" ht="12.75">
      <c r="A407" s="112">
        <v>4387</v>
      </c>
      <c r="B407" s="43">
        <v>610000</v>
      </c>
      <c r="C407" s="66" t="s">
        <v>1271</v>
      </c>
      <c r="D407" s="100">
        <f>D408+D418+D426+D428+D430</f>
        <v>0</v>
      </c>
      <c r="E407" s="100">
        <f>E408+E418+E426+E428+E430</f>
        <v>0</v>
      </c>
    </row>
    <row r="408" spans="1:5" s="148" customFormat="1" ht="24">
      <c r="A408" s="112">
        <v>4388</v>
      </c>
      <c r="B408" s="43">
        <v>611000</v>
      </c>
      <c r="C408" s="66" t="s">
        <v>1272</v>
      </c>
      <c r="D408" s="100">
        <f>SUM(D409:D417)</f>
        <v>0</v>
      </c>
      <c r="E408" s="100">
        <f>SUM(E409:E417)</f>
        <v>0</v>
      </c>
    </row>
    <row r="409" spans="1:5" ht="14.25" customHeight="1">
      <c r="A409" s="125">
        <v>4389</v>
      </c>
      <c r="B409" s="53">
        <v>611100</v>
      </c>
      <c r="C409" s="68" t="s">
        <v>302</v>
      </c>
      <c r="D409" s="101"/>
      <c r="E409" s="101"/>
    </row>
    <row r="410" spans="1:5" ht="14.25" customHeight="1">
      <c r="A410" s="125">
        <v>4390</v>
      </c>
      <c r="B410" s="53">
        <v>611200</v>
      </c>
      <c r="C410" s="68" t="s">
        <v>303</v>
      </c>
      <c r="D410" s="101"/>
      <c r="E410" s="101"/>
    </row>
    <row r="411" spans="1:5" ht="14.25" customHeight="1">
      <c r="A411" s="125">
        <v>4391</v>
      </c>
      <c r="B411" s="53">
        <v>611300</v>
      </c>
      <c r="C411" s="68" t="s">
        <v>424</v>
      </c>
      <c r="D411" s="101"/>
      <c r="E411" s="101"/>
    </row>
    <row r="412" spans="1:5" ht="14.25" customHeight="1">
      <c r="A412" s="125">
        <v>4392</v>
      </c>
      <c r="B412" s="53">
        <v>611400</v>
      </c>
      <c r="C412" s="68" t="s">
        <v>425</v>
      </c>
      <c r="D412" s="101"/>
      <c r="E412" s="101"/>
    </row>
    <row r="413" spans="1:5" ht="14.25" customHeight="1">
      <c r="A413" s="125">
        <v>4393</v>
      </c>
      <c r="B413" s="53">
        <v>611500</v>
      </c>
      <c r="C413" s="68" t="s">
        <v>426</v>
      </c>
      <c r="D413" s="101"/>
      <c r="E413" s="101"/>
    </row>
    <row r="414" spans="1:5" ht="14.25" customHeight="1">
      <c r="A414" s="125">
        <v>4394</v>
      </c>
      <c r="B414" s="53">
        <v>611600</v>
      </c>
      <c r="C414" s="68" t="s">
        <v>427</v>
      </c>
      <c r="D414" s="101"/>
      <c r="E414" s="101"/>
    </row>
    <row r="415" spans="1:5" ht="14.25" customHeight="1">
      <c r="A415" s="125">
        <v>4395</v>
      </c>
      <c r="B415" s="53">
        <v>611700</v>
      </c>
      <c r="C415" s="68" t="s">
        <v>1137</v>
      </c>
      <c r="D415" s="101"/>
      <c r="E415" s="101"/>
    </row>
    <row r="416" spans="1:5" ht="14.25" customHeight="1">
      <c r="A416" s="125">
        <v>4396</v>
      </c>
      <c r="B416" s="53">
        <v>611800</v>
      </c>
      <c r="C416" s="68" t="s">
        <v>428</v>
      </c>
      <c r="D416" s="101"/>
      <c r="E416" s="101"/>
    </row>
    <row r="417" spans="1:5" ht="14.25" customHeight="1">
      <c r="A417" s="125">
        <v>4397</v>
      </c>
      <c r="B417" s="53">
        <v>611900</v>
      </c>
      <c r="C417" s="68" t="s">
        <v>183</v>
      </c>
      <c r="D417" s="101"/>
      <c r="E417" s="101"/>
    </row>
    <row r="418" spans="1:5" s="148" customFormat="1" ht="24">
      <c r="A418" s="112">
        <v>4398</v>
      </c>
      <c r="B418" s="43">
        <v>612000</v>
      </c>
      <c r="C418" s="66" t="s">
        <v>1273</v>
      </c>
      <c r="D418" s="100">
        <f>SUM(D419:D425)</f>
        <v>0</v>
      </c>
      <c r="E418" s="100">
        <f>SUM(E419:E425)</f>
        <v>0</v>
      </c>
    </row>
    <row r="419" spans="1:5" ht="24">
      <c r="A419" s="125">
        <v>4399</v>
      </c>
      <c r="B419" s="53">
        <v>612100</v>
      </c>
      <c r="C419" s="68" t="s">
        <v>678</v>
      </c>
      <c r="D419" s="101"/>
      <c r="E419" s="101"/>
    </row>
    <row r="420" spans="1:5" ht="14.25" customHeight="1">
      <c r="A420" s="125">
        <v>4400</v>
      </c>
      <c r="B420" s="53">
        <v>612200</v>
      </c>
      <c r="C420" s="68" t="s">
        <v>429</v>
      </c>
      <c r="D420" s="101"/>
      <c r="E420" s="101"/>
    </row>
    <row r="421" spans="1:5" ht="14.25" customHeight="1">
      <c r="A421" s="125">
        <v>4401</v>
      </c>
      <c r="B421" s="53">
        <v>612300</v>
      </c>
      <c r="C421" s="68" t="s">
        <v>100</v>
      </c>
      <c r="D421" s="101"/>
      <c r="E421" s="101"/>
    </row>
    <row r="422" spans="1:5" ht="14.25" customHeight="1">
      <c r="A422" s="125">
        <v>4402</v>
      </c>
      <c r="B422" s="53">
        <v>612400</v>
      </c>
      <c r="C422" s="68" t="s">
        <v>1138</v>
      </c>
      <c r="D422" s="101"/>
      <c r="E422" s="101"/>
    </row>
    <row r="423" spans="1:5" ht="14.25" customHeight="1">
      <c r="A423" s="125">
        <v>4403</v>
      </c>
      <c r="B423" s="53">
        <v>612500</v>
      </c>
      <c r="C423" s="68" t="s">
        <v>1139</v>
      </c>
      <c r="D423" s="101"/>
      <c r="E423" s="101"/>
    </row>
    <row r="424" spans="1:5" ht="14.25" customHeight="1">
      <c r="A424" s="125">
        <v>4404</v>
      </c>
      <c r="B424" s="53">
        <v>612600</v>
      </c>
      <c r="C424" s="68" t="s">
        <v>101</v>
      </c>
      <c r="D424" s="101"/>
      <c r="E424" s="101"/>
    </row>
    <row r="425" spans="1:5" ht="14.25" customHeight="1">
      <c r="A425" s="125">
        <v>4405</v>
      </c>
      <c r="B425" s="53">
        <v>612900</v>
      </c>
      <c r="C425" s="68" t="s">
        <v>593</v>
      </c>
      <c r="D425" s="101"/>
      <c r="E425" s="101"/>
    </row>
    <row r="426" spans="1:5" s="148" customFormat="1" ht="14.25" customHeight="1">
      <c r="A426" s="112">
        <v>4406</v>
      </c>
      <c r="B426" s="43">
        <v>613000</v>
      </c>
      <c r="C426" s="66" t="s">
        <v>1274</v>
      </c>
      <c r="D426" s="100">
        <f>D427</f>
        <v>0</v>
      </c>
      <c r="E426" s="100">
        <f>E427</f>
        <v>0</v>
      </c>
    </row>
    <row r="427" spans="1:5" s="149" customFormat="1" ht="14.25" customHeight="1">
      <c r="A427" s="125">
        <v>4407</v>
      </c>
      <c r="B427" s="123">
        <v>613100</v>
      </c>
      <c r="C427" s="124" t="s">
        <v>102</v>
      </c>
      <c r="D427" s="101"/>
      <c r="E427" s="101"/>
    </row>
    <row r="428" spans="1:5" s="148" customFormat="1" ht="16.5" customHeight="1">
      <c r="A428" s="112">
        <v>4408</v>
      </c>
      <c r="B428" s="120">
        <v>614000</v>
      </c>
      <c r="C428" s="121" t="s">
        <v>1275</v>
      </c>
      <c r="D428" s="100">
        <f>D429</f>
        <v>0</v>
      </c>
      <c r="E428" s="100">
        <f>E429</f>
        <v>0</v>
      </c>
    </row>
    <row r="429" spans="1:5" ht="15" customHeight="1">
      <c r="A429" s="125">
        <v>4409</v>
      </c>
      <c r="B429" s="122">
        <v>614100</v>
      </c>
      <c r="C429" s="117" t="s">
        <v>139</v>
      </c>
      <c r="D429" s="109"/>
      <c r="E429" s="101"/>
    </row>
    <row r="430" spans="1:5" ht="24">
      <c r="A430" s="112">
        <v>4410</v>
      </c>
      <c r="B430" s="120">
        <v>615000</v>
      </c>
      <c r="C430" s="121" t="s">
        <v>1276</v>
      </c>
      <c r="D430" s="151">
        <f>D431</f>
        <v>0</v>
      </c>
      <c r="E430" s="151">
        <f>E431</f>
        <v>0</v>
      </c>
    </row>
    <row r="431" spans="1:5" ht="15" customHeight="1">
      <c r="A431" s="125">
        <v>4411</v>
      </c>
      <c r="B431" s="122">
        <v>615100</v>
      </c>
      <c r="C431" s="117" t="s">
        <v>679</v>
      </c>
      <c r="D431" s="139"/>
      <c r="E431" s="140"/>
    </row>
    <row r="432" spans="1:5" s="148" customFormat="1" ht="15.75" customHeight="1">
      <c r="A432" s="112">
        <v>4412</v>
      </c>
      <c r="B432" s="46">
        <v>620000</v>
      </c>
      <c r="C432" s="113" t="s">
        <v>1277</v>
      </c>
      <c r="D432" s="100">
        <f>D433+D443+D452</f>
        <v>0</v>
      </c>
      <c r="E432" s="100">
        <f>E433+E443+E452</f>
        <v>0</v>
      </c>
    </row>
    <row r="433" spans="1:5" s="148" customFormat="1" ht="24">
      <c r="A433" s="112">
        <v>4413</v>
      </c>
      <c r="B433" s="43">
        <v>621000</v>
      </c>
      <c r="C433" s="66" t="s">
        <v>1278</v>
      </c>
      <c r="D433" s="100">
        <f>SUM(D434:D442)</f>
        <v>0</v>
      </c>
      <c r="E433" s="100">
        <f>SUM(E434:E442)</f>
        <v>0</v>
      </c>
    </row>
    <row r="434" spans="1:5" ht="14.25" customHeight="1">
      <c r="A434" s="125">
        <v>4414</v>
      </c>
      <c r="B434" s="53">
        <v>621100</v>
      </c>
      <c r="C434" s="68" t="s">
        <v>103</v>
      </c>
      <c r="D434" s="101"/>
      <c r="E434" s="101"/>
    </row>
    <row r="435" spans="1:5" ht="14.25" customHeight="1">
      <c r="A435" s="125">
        <v>4415</v>
      </c>
      <c r="B435" s="53">
        <v>621200</v>
      </c>
      <c r="C435" s="68" t="s">
        <v>293</v>
      </c>
      <c r="D435" s="101"/>
      <c r="E435" s="101"/>
    </row>
    <row r="436" spans="1:5" ht="14.25" customHeight="1">
      <c r="A436" s="125">
        <v>4416</v>
      </c>
      <c r="B436" s="53">
        <v>621300</v>
      </c>
      <c r="C436" s="68" t="s">
        <v>421</v>
      </c>
      <c r="D436" s="101"/>
      <c r="E436" s="101"/>
    </row>
    <row r="437" spans="1:5" ht="14.25" customHeight="1">
      <c r="A437" s="125">
        <v>4417</v>
      </c>
      <c r="B437" s="53">
        <v>621400</v>
      </c>
      <c r="C437" s="68" t="s">
        <v>140</v>
      </c>
      <c r="D437" s="101"/>
      <c r="E437" s="101"/>
    </row>
    <row r="438" spans="1:5" ht="14.25" customHeight="1">
      <c r="A438" s="125">
        <v>4418</v>
      </c>
      <c r="B438" s="53">
        <v>621500</v>
      </c>
      <c r="C438" s="68" t="s">
        <v>104</v>
      </c>
      <c r="D438" s="101"/>
      <c r="E438" s="101"/>
    </row>
    <row r="439" spans="1:5" ht="14.25" customHeight="1">
      <c r="A439" s="125">
        <v>4419</v>
      </c>
      <c r="B439" s="53">
        <v>621600</v>
      </c>
      <c r="C439" s="68" t="s">
        <v>422</v>
      </c>
      <c r="D439" s="101"/>
      <c r="E439" s="101"/>
    </row>
    <row r="440" spans="1:5" ht="14.25" customHeight="1">
      <c r="A440" s="125">
        <v>4420</v>
      </c>
      <c r="B440" s="53">
        <v>621700</v>
      </c>
      <c r="C440" s="68" t="s">
        <v>306</v>
      </c>
      <c r="D440" s="101"/>
      <c r="E440" s="101"/>
    </row>
    <row r="441" spans="1:5" ht="14.25" customHeight="1">
      <c r="A441" s="125">
        <v>4421</v>
      </c>
      <c r="B441" s="53">
        <v>621800</v>
      </c>
      <c r="C441" s="68" t="s">
        <v>423</v>
      </c>
      <c r="D441" s="101"/>
      <c r="E441" s="101"/>
    </row>
    <row r="442" spans="1:5" ht="14.25" customHeight="1">
      <c r="A442" s="125">
        <v>4422</v>
      </c>
      <c r="B442" s="53">
        <v>621900</v>
      </c>
      <c r="C442" s="68" t="s">
        <v>307</v>
      </c>
      <c r="D442" s="101"/>
      <c r="E442" s="101"/>
    </row>
    <row r="443" spans="1:5" s="148" customFormat="1" ht="24">
      <c r="A443" s="112">
        <v>4423</v>
      </c>
      <c r="B443" s="43">
        <v>622000</v>
      </c>
      <c r="C443" s="66" t="s">
        <v>1279</v>
      </c>
      <c r="D443" s="100">
        <f>SUM(D444:D451)</f>
        <v>0</v>
      </c>
      <c r="E443" s="100">
        <f>SUM(E444:E451)</f>
        <v>0</v>
      </c>
    </row>
    <row r="444" spans="1:5" ht="14.25" customHeight="1">
      <c r="A444" s="125">
        <v>4424</v>
      </c>
      <c r="B444" s="53">
        <v>622100</v>
      </c>
      <c r="C444" s="68" t="s">
        <v>308</v>
      </c>
      <c r="D444" s="101"/>
      <c r="E444" s="101"/>
    </row>
    <row r="445" spans="1:5" ht="14.25" customHeight="1">
      <c r="A445" s="125">
        <v>4425</v>
      </c>
      <c r="B445" s="53">
        <v>622200</v>
      </c>
      <c r="C445" s="68" t="s">
        <v>572</v>
      </c>
      <c r="D445" s="101"/>
      <c r="E445" s="101"/>
    </row>
    <row r="446" spans="1:5" ht="14.25" customHeight="1">
      <c r="A446" s="125">
        <v>4426</v>
      </c>
      <c r="B446" s="53">
        <v>622300</v>
      </c>
      <c r="C446" s="68" t="s">
        <v>573</v>
      </c>
      <c r="D446" s="101"/>
      <c r="E446" s="101"/>
    </row>
    <row r="447" spans="1:5" ht="14.25" customHeight="1">
      <c r="A447" s="125">
        <v>4427</v>
      </c>
      <c r="B447" s="53">
        <v>622400</v>
      </c>
      <c r="C447" s="68" t="s">
        <v>574</v>
      </c>
      <c r="D447" s="101"/>
      <c r="E447" s="101"/>
    </row>
    <row r="448" spans="1:5" ht="14.25" customHeight="1">
      <c r="A448" s="125">
        <v>4428</v>
      </c>
      <c r="B448" s="53">
        <v>622500</v>
      </c>
      <c r="C448" s="68" t="s">
        <v>575</v>
      </c>
      <c r="D448" s="101"/>
      <c r="E448" s="101"/>
    </row>
    <row r="449" spans="1:5" ht="14.25" customHeight="1">
      <c r="A449" s="125">
        <v>4429</v>
      </c>
      <c r="B449" s="115">
        <v>622600</v>
      </c>
      <c r="C449" s="68" t="s">
        <v>310</v>
      </c>
      <c r="D449" s="101"/>
      <c r="E449" s="101"/>
    </row>
    <row r="450" spans="1:5" ht="14.25" customHeight="1">
      <c r="A450" s="125">
        <v>4430</v>
      </c>
      <c r="B450" s="152">
        <v>622700</v>
      </c>
      <c r="C450" s="124" t="s">
        <v>309</v>
      </c>
      <c r="D450" s="101"/>
      <c r="E450" s="101"/>
    </row>
    <row r="451" spans="1:5" ht="14.25" customHeight="1">
      <c r="A451" s="125">
        <v>4431</v>
      </c>
      <c r="B451" s="122">
        <v>622800</v>
      </c>
      <c r="C451" s="117" t="s">
        <v>141</v>
      </c>
      <c r="D451" s="109"/>
      <c r="E451" s="101"/>
    </row>
    <row r="452" spans="1:5" s="138" customFormat="1" ht="36">
      <c r="A452" s="112">
        <v>4432</v>
      </c>
      <c r="B452" s="120">
        <v>623000</v>
      </c>
      <c r="C452" s="121" t="s">
        <v>1280</v>
      </c>
      <c r="D452" s="106">
        <f>D453</f>
        <v>0</v>
      </c>
      <c r="E452" s="106">
        <f>E453</f>
        <v>0</v>
      </c>
    </row>
    <row r="453" spans="1:5" ht="24">
      <c r="A453" s="125">
        <v>4433</v>
      </c>
      <c r="B453" s="122">
        <v>623100</v>
      </c>
      <c r="C453" s="117" t="s">
        <v>1140</v>
      </c>
      <c r="D453" s="109"/>
      <c r="E453" s="101"/>
    </row>
    <row r="454" spans="1:5" s="138" customFormat="1" ht="15" customHeight="1">
      <c r="A454" s="112">
        <v>4434</v>
      </c>
      <c r="B454" s="146"/>
      <c r="C454" s="113" t="s">
        <v>1281</v>
      </c>
      <c r="D454" s="100">
        <f>IF(D21-D191&gt;0,D21-D191,0)</f>
        <v>838</v>
      </c>
      <c r="E454" s="100">
        <f>IF(E21-E191&gt;0,E21-E191,0)</f>
        <v>340</v>
      </c>
    </row>
    <row r="455" spans="1:5" s="138" customFormat="1" ht="15" customHeight="1">
      <c r="A455" s="112">
        <v>4435</v>
      </c>
      <c r="B455" s="153"/>
      <c r="C455" s="66" t="s">
        <v>1282</v>
      </c>
      <c r="D455" s="100">
        <f>IF(D191-D21&gt;0,D191-D21,0)</f>
        <v>0</v>
      </c>
      <c r="E455" s="100">
        <f>IF(E191-E21&gt;0,E191-E21,0)</f>
        <v>0</v>
      </c>
    </row>
    <row r="456" spans="1:5" ht="15" customHeight="1">
      <c r="A456" s="112">
        <v>4436</v>
      </c>
      <c r="B456" s="43"/>
      <c r="C456" s="66" t="s">
        <v>1283</v>
      </c>
      <c r="D456" s="154">
        <v>4978</v>
      </c>
      <c r="E456" s="154">
        <v>5961</v>
      </c>
    </row>
    <row r="457" spans="1:5" s="148" customFormat="1" ht="24">
      <c r="A457" s="112">
        <v>4437</v>
      </c>
      <c r="B457" s="43"/>
      <c r="C457" s="66" t="s">
        <v>1284</v>
      </c>
      <c r="D457" s="100">
        <f>D21+D458</f>
        <v>281967</v>
      </c>
      <c r="E457" s="100">
        <f>E21+E458</f>
        <v>310876</v>
      </c>
    </row>
    <row r="458" spans="1:5" ht="24">
      <c r="A458" s="125">
        <v>4438</v>
      </c>
      <c r="B458" s="43"/>
      <c r="C458" s="155" t="s">
        <v>1285</v>
      </c>
      <c r="D458" s="101">
        <v>16</v>
      </c>
      <c r="E458" s="101"/>
    </row>
    <row r="459" spans="1:5" s="148" customFormat="1" ht="24">
      <c r="A459" s="112">
        <v>4439</v>
      </c>
      <c r="B459" s="43"/>
      <c r="C459" s="66" t="s">
        <v>1286</v>
      </c>
      <c r="D459" s="100">
        <f>D191-D460+D461</f>
        <v>280984</v>
      </c>
      <c r="E459" s="100">
        <f>E191-E460+E461</f>
        <v>310350</v>
      </c>
    </row>
    <row r="460" spans="1:5" ht="24">
      <c r="A460" s="125">
        <v>4440</v>
      </c>
      <c r="B460" s="43"/>
      <c r="C460" s="156" t="s">
        <v>1287</v>
      </c>
      <c r="D460" s="101">
        <v>214</v>
      </c>
      <c r="E460" s="101">
        <v>186</v>
      </c>
    </row>
    <row r="461" spans="1:5" ht="24">
      <c r="A461" s="125">
        <v>4441</v>
      </c>
      <c r="B461" s="110"/>
      <c r="C461" s="117" t="s">
        <v>1288</v>
      </c>
      <c r="D461" s="109">
        <v>85</v>
      </c>
      <c r="E461" s="101"/>
    </row>
    <row r="462" spans="1:5" s="148" customFormat="1" ht="24">
      <c r="A462" s="112">
        <v>4442</v>
      </c>
      <c r="B462" s="43"/>
      <c r="C462" s="113" t="s">
        <v>1289</v>
      </c>
      <c r="D462" s="100">
        <f>D456+D457-D459</f>
        <v>5961</v>
      </c>
      <c r="E462" s="100">
        <f>E456+E457-E459</f>
        <v>6487</v>
      </c>
    </row>
    <row r="463" spans="1:5" ht="16.5" customHeight="1">
      <c r="A463" s="157"/>
      <c r="B463" s="33"/>
      <c r="C463" s="33"/>
      <c r="D463" s="33"/>
      <c r="E463" s="33"/>
    </row>
    <row r="464" spans="1:5" ht="12.75">
      <c r="A464" s="141" t="s">
        <v>1290</v>
      </c>
      <c r="C464" s="86" t="s">
        <v>1291</v>
      </c>
      <c r="D464" s="199" t="s">
        <v>1292</v>
      </c>
      <c r="E464" s="199"/>
    </row>
    <row r="465" spans="1:5" ht="12.75">
      <c r="A465" s="158"/>
      <c r="B465" s="142"/>
      <c r="C465" s="88" t="s">
        <v>1293</v>
      </c>
      <c r="D465" s="33"/>
      <c r="E465" s="33"/>
    </row>
    <row r="466" spans="1:5" ht="12.75">
      <c r="A466" s="158"/>
      <c r="B466" s="33"/>
      <c r="C466" s="33"/>
      <c r="D466" s="33"/>
      <c r="E466" s="33"/>
    </row>
    <row r="467" spans="1:5" ht="12.75">
      <c r="A467" s="158"/>
      <c r="B467" s="33"/>
      <c r="C467" s="33"/>
      <c r="D467" s="33"/>
      <c r="E467" s="33"/>
    </row>
    <row r="468" spans="1:5" ht="12.75">
      <c r="A468" s="157"/>
      <c r="B468" s="33"/>
      <c r="C468" s="33"/>
      <c r="D468" s="33"/>
      <c r="E468" s="33"/>
    </row>
    <row r="469" spans="1:5" ht="12.75">
      <c r="A469" s="157"/>
      <c r="B469" s="33"/>
      <c r="C469" s="33"/>
      <c r="D469" s="33"/>
      <c r="E469" s="33"/>
    </row>
    <row r="470" spans="1:5" ht="12.75">
      <c r="A470" s="157"/>
      <c r="B470" s="33"/>
      <c r="C470" s="33"/>
      <c r="D470" s="33"/>
      <c r="E470" s="3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uSER</cp:lastModifiedBy>
  <cp:lastPrinted>2019-02-25T13:33:57Z</cp:lastPrinted>
  <dcterms:created xsi:type="dcterms:W3CDTF">2002-07-23T06:43:57Z</dcterms:created>
  <dcterms:modified xsi:type="dcterms:W3CDTF">2019-12-17T08:56:19Z</dcterms:modified>
  <cp:category/>
  <cp:version/>
  <cp:contentType/>
  <cp:contentStatus/>
</cp:coreProperties>
</file>